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mc:AlternateContent xmlns:mc="http://schemas.openxmlformats.org/markup-compatibility/2006">
    <mc:Choice Requires="x15">
      <x15ac:absPath xmlns:x15ac="http://schemas.microsoft.com/office/spreadsheetml/2010/11/ac" url="S:\2023 ACFR\2023 Closing Package\2023 Agency Closing Package\Instructions &amp; Forms\"/>
    </mc:Choice>
  </mc:AlternateContent>
  <xr:revisionPtr revIDLastSave="0" documentId="13_ncr:1_{0A80584C-A534-4BA5-91E0-C7FFD05D9799}" xr6:coauthVersionLast="47" xr6:coauthVersionMax="47" xr10:uidLastSave="{00000000-0000-0000-0000-000000000000}"/>
  <bookViews>
    <workbookView xWindow="-120" yWindow="-120" windowWidth="29040" windowHeight="15840" tabRatio="500" xr2:uid="{00000000-000D-0000-FFFF-FFFF00000000}"/>
  </bookViews>
  <sheets>
    <sheet name="Questionnaire" sheetId="1" r:id="rId1"/>
    <sheet name="AFR1" sheetId="2" r:id="rId2"/>
    <sheet name="AFR10" sheetId="3" r:id="rId3"/>
    <sheet name="AFR10A" sheetId="4" r:id="rId4"/>
    <sheet name="AFR20" sheetId="5" r:id="rId5"/>
    <sheet name="AFR20A" sheetId="6" r:id="rId6"/>
    <sheet name="AFR32" sheetId="7" r:id="rId7"/>
    <sheet name="AFR33" sheetId="8" r:id="rId8"/>
    <sheet name="AFR35" sheetId="9" r:id="rId9"/>
    <sheet name="AFR40" sheetId="10" r:id="rId10"/>
    <sheet name="AFR55A" sheetId="12" r:id="rId11"/>
    <sheet name="AFR 55B" sheetId="13" r:id="rId12"/>
    <sheet name="Asset Classes" sheetId="14" r:id="rId13"/>
    <sheet name="Notes - To Worksheet" sheetId="15" r:id="rId14"/>
    <sheet name="AFR 55C" sheetId="16" r:id="rId15"/>
    <sheet name="AFR60" sheetId="17" r:id="rId16"/>
    <sheet name="AFR70" sheetId="18" r:id="rId17"/>
    <sheet name="AFR70A" sheetId="19" r:id="rId18"/>
    <sheet name="AFR70B" sheetId="20" r:id="rId19"/>
    <sheet name="Attorney Report" sheetId="21" r:id="rId20"/>
    <sheet name="AFR71" sheetId="22" r:id="rId21"/>
    <sheet name="AFR72" sheetId="23" r:id="rId22"/>
    <sheet name="AFR72A" sheetId="24" r:id="rId23"/>
    <sheet name="AFR73" sheetId="25" r:id="rId24"/>
    <sheet name="AFR74" sheetId="26" r:id="rId25"/>
    <sheet name="AFR75" sheetId="27" r:id="rId26"/>
    <sheet name="AFR75 CONT" sheetId="28" r:id="rId27"/>
  </sheets>
  <definedNames>
    <definedName name="_xlnm.Print_Area" localSheetId="1">'AFR1'!$A$1:$M$40</definedName>
    <definedName name="_xlnm.Print_Area" localSheetId="2">'AFR10'!$A$1:$J$62</definedName>
    <definedName name="_xlnm.Print_Area" localSheetId="5">AFR20A!$A$1:$H$51</definedName>
    <definedName name="_xlnm.Print_Area" localSheetId="6">'AFR32'!$A$1:$H$33</definedName>
    <definedName name="_xlnm.Print_Area" localSheetId="25">'AFR75'!$A$1:$J$28</definedName>
    <definedName name="_xlnm.Print_Area" localSheetId="26">'AFR75 CONT'!$A$1:$J$32</definedName>
    <definedName name="_xlnm.Print_Area" localSheetId="0">Questionnaire!$A$1:$F$42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2" i="16" l="1"/>
  <c r="AA13" i="16"/>
  <c r="AA14" i="16"/>
  <c r="AA15" i="16"/>
  <c r="AA16" i="16"/>
  <c r="AA17" i="16"/>
  <c r="AA18" i="16"/>
  <c r="AA19" i="16"/>
  <c r="AA20" i="16"/>
  <c r="AA21" i="16"/>
  <c r="AA22" i="16"/>
  <c r="AA23" i="16"/>
  <c r="AA24" i="16"/>
  <c r="AA25" i="16"/>
  <c r="AA26" i="16"/>
  <c r="AA27" i="16"/>
  <c r="AA28" i="16"/>
  <c r="AA29" i="16"/>
  <c r="AA30" i="16"/>
  <c r="AA31" i="16"/>
  <c r="AA32" i="16"/>
  <c r="AA33" i="16"/>
  <c r="AA34" i="16"/>
  <c r="AA35" i="16"/>
  <c r="AA36" i="16"/>
  <c r="AA37" i="16"/>
  <c r="AA38" i="16"/>
  <c r="AA39" i="16"/>
  <c r="AA40" i="16"/>
  <c r="AA41" i="16"/>
  <c r="AA42" i="16"/>
  <c r="AA43" i="16"/>
  <c r="AA44" i="16"/>
  <c r="AA45" i="16"/>
  <c r="AA46" i="16"/>
  <c r="AA47" i="16"/>
  <c r="AA48" i="16"/>
  <c r="AA49" i="16"/>
  <c r="AA50" i="16"/>
  <c r="AA51" i="16"/>
  <c r="AA52" i="16"/>
  <c r="AA53" i="16"/>
  <c r="AA54" i="16"/>
  <c r="AA55" i="16"/>
  <c r="AA56" i="16"/>
  <c r="AA57" i="16"/>
  <c r="AA58" i="16"/>
  <c r="AA59" i="16"/>
  <c r="AA60" i="16"/>
  <c r="AA61" i="16"/>
  <c r="AA62" i="16"/>
  <c r="AA63" i="16"/>
  <c r="AA64" i="16"/>
  <c r="AA65" i="16"/>
  <c r="AA66" i="16"/>
  <c r="AA67" i="16"/>
  <c r="AA68" i="16"/>
  <c r="AA69" i="16"/>
  <c r="AA70" i="16"/>
  <c r="AA71" i="16"/>
  <c r="AA72" i="16"/>
  <c r="AA73" i="16"/>
  <c r="AA74" i="16"/>
  <c r="AA75" i="16"/>
  <c r="AA76" i="16"/>
  <c r="AA77" i="16"/>
  <c r="AA78" i="16"/>
  <c r="AA79" i="16"/>
  <c r="AA80" i="16"/>
  <c r="AA81" i="16"/>
  <c r="AA82" i="16"/>
  <c r="AA83" i="16"/>
  <c r="AA84" i="16"/>
  <c r="AA85" i="16"/>
  <c r="AA86" i="16"/>
  <c r="AA87" i="16"/>
  <c r="AA88" i="16"/>
  <c r="AA89" i="16"/>
  <c r="AA90" i="16"/>
  <c r="AA91" i="16"/>
  <c r="AA92" i="16"/>
  <c r="AA93" i="16"/>
  <c r="AA94" i="16"/>
  <c r="AA95" i="16"/>
  <c r="AA96" i="16"/>
  <c r="AA97" i="16"/>
  <c r="AA98" i="16"/>
  <c r="AA99" i="16"/>
  <c r="AA100" i="16"/>
  <c r="AA101" i="16"/>
  <c r="AA102" i="16"/>
  <c r="AA103" i="16"/>
  <c r="AA104" i="16"/>
  <c r="AA105" i="16"/>
  <c r="AA106" i="16"/>
  <c r="AA107" i="16"/>
  <c r="AA108" i="16"/>
  <c r="AA109" i="16"/>
  <c r="AA110" i="16"/>
  <c r="AA111" i="16"/>
  <c r="AA112" i="16"/>
  <c r="AA113" i="16"/>
  <c r="AA114" i="16"/>
  <c r="AA115" i="16"/>
  <c r="AA116" i="16"/>
  <c r="AA117" i="16"/>
  <c r="AA118" i="16"/>
  <c r="AA119" i="16"/>
  <c r="AA120" i="16"/>
  <c r="AA121" i="16"/>
  <c r="AA122" i="16"/>
  <c r="AA123" i="16"/>
  <c r="AA124" i="16"/>
  <c r="AA125" i="16"/>
  <c r="AA126" i="16"/>
  <c r="AA127" i="16"/>
  <c r="AA128" i="16"/>
  <c r="AA129" i="16"/>
  <c r="AA130" i="16"/>
  <c r="AA131" i="16"/>
  <c r="AA132" i="16"/>
  <c r="AA133" i="16"/>
  <c r="AA134" i="16"/>
  <c r="AA135" i="16"/>
  <c r="AA136" i="16"/>
  <c r="AA137" i="16"/>
  <c r="AA138" i="16"/>
  <c r="AA139" i="16"/>
  <c r="AA140" i="16"/>
  <c r="AA141" i="16"/>
  <c r="AA142" i="16"/>
  <c r="AA143" i="16"/>
  <c r="AA144" i="16"/>
  <c r="AA145" i="16"/>
  <c r="AA146" i="16"/>
  <c r="AA147" i="16"/>
  <c r="AA148" i="16"/>
  <c r="AA149" i="16"/>
  <c r="AA150" i="16"/>
  <c r="AA151" i="16"/>
  <c r="AA152" i="16"/>
  <c r="AA153" i="16"/>
  <c r="AA154" i="16"/>
  <c r="AA155" i="16"/>
  <c r="AA156" i="16"/>
  <c r="AA157" i="16"/>
  <c r="AA158" i="16"/>
  <c r="AA159" i="16"/>
  <c r="AA160" i="16"/>
  <c r="AA161" i="16"/>
  <c r="AA162" i="16"/>
  <c r="AA163" i="16"/>
  <c r="AA164" i="16"/>
  <c r="AA165" i="16"/>
  <c r="AA166" i="16"/>
  <c r="AA167" i="16"/>
  <c r="AA168" i="16"/>
  <c r="AA169" i="16"/>
  <c r="AA170" i="16"/>
  <c r="AA171" i="16"/>
  <c r="AA172" i="16"/>
  <c r="AA173" i="16"/>
  <c r="AA174" i="16"/>
  <c r="AA175" i="16"/>
  <c r="AA176" i="16"/>
  <c r="AA177" i="16"/>
  <c r="AA178" i="16"/>
  <c r="AA179" i="16"/>
  <c r="AA180" i="16"/>
  <c r="AA181" i="16"/>
  <c r="AA182" i="16"/>
  <c r="AA183" i="16"/>
  <c r="AA184" i="16"/>
  <c r="AA185" i="16"/>
  <c r="AA186" i="16"/>
  <c r="AA187" i="16"/>
  <c r="AA188" i="16"/>
  <c r="AA189" i="16"/>
  <c r="AA190" i="16"/>
  <c r="AA191" i="16"/>
  <c r="AA192" i="16"/>
  <c r="AA193" i="16"/>
  <c r="AA194" i="16"/>
  <c r="AA195" i="16"/>
  <c r="AA196" i="16"/>
  <c r="AA197" i="16"/>
  <c r="AA198" i="16"/>
  <c r="AA199" i="16"/>
  <c r="AA200" i="16"/>
  <c r="AA201" i="16"/>
  <c r="AA202" i="16"/>
  <c r="AA203" i="16"/>
  <c r="AA204" i="16"/>
  <c r="AA205" i="16"/>
  <c r="AA206" i="16"/>
  <c r="AA207" i="16"/>
  <c r="AA208" i="16"/>
  <c r="AA209" i="16"/>
  <c r="AA210" i="16"/>
  <c r="AA211" i="16"/>
  <c r="AA212" i="16"/>
  <c r="AA213" i="16"/>
  <c r="AA214" i="16"/>
  <c r="AA215" i="16"/>
  <c r="AA216" i="16"/>
  <c r="AA217" i="16"/>
  <c r="AA218" i="16"/>
  <c r="AA219" i="16"/>
  <c r="AA220" i="16"/>
  <c r="AA221" i="16"/>
  <c r="AA222" i="16"/>
  <c r="AA223" i="16"/>
  <c r="AA224" i="16"/>
  <c r="AA225" i="16"/>
  <c r="AA226" i="16"/>
  <c r="AA227" i="16"/>
  <c r="AA228" i="16"/>
  <c r="AA229" i="16"/>
  <c r="AA230" i="16"/>
  <c r="AA231" i="16"/>
  <c r="AA232" i="16"/>
  <c r="AA233" i="16"/>
  <c r="AA234" i="16"/>
  <c r="AA235" i="16"/>
  <c r="AA236" i="16"/>
  <c r="AA237" i="16"/>
  <c r="AA238" i="16"/>
  <c r="AA239" i="16"/>
  <c r="AA240" i="16"/>
  <c r="AA241" i="16"/>
  <c r="AA242" i="16"/>
  <c r="AA243" i="16"/>
  <c r="AA244" i="16"/>
  <c r="AA245" i="16"/>
  <c r="AA246" i="16"/>
  <c r="AA247" i="16"/>
  <c r="AA248" i="16"/>
  <c r="AA249" i="16"/>
  <c r="AA250" i="16"/>
  <c r="AA251" i="16"/>
  <c r="AA252" i="16"/>
  <c r="AA253" i="16"/>
  <c r="AA254" i="16"/>
  <c r="AA255" i="16"/>
  <c r="AA256" i="16"/>
  <c r="AA257" i="16"/>
  <c r="AA258" i="16"/>
  <c r="AA259" i="16"/>
  <c r="AA260" i="16"/>
  <c r="AA261" i="16"/>
  <c r="AA262" i="16"/>
  <c r="AA263" i="16"/>
  <c r="AA264" i="16"/>
  <c r="AA265" i="16"/>
  <c r="AA266" i="16"/>
  <c r="AA267" i="16"/>
  <c r="AA268" i="16"/>
  <c r="AA269" i="16"/>
  <c r="AA270" i="16"/>
  <c r="AA271" i="16"/>
  <c r="AA272" i="16"/>
  <c r="AA273" i="16"/>
  <c r="AA274" i="16"/>
  <c r="AA275" i="16"/>
  <c r="AA276" i="16"/>
  <c r="AA277" i="16"/>
  <c r="AA278" i="16"/>
  <c r="AA279" i="16"/>
  <c r="AA280" i="16"/>
  <c r="AA281" i="16"/>
  <c r="AA282" i="16"/>
  <c r="AA283" i="16"/>
  <c r="AA284" i="16"/>
  <c r="AA285" i="16"/>
  <c r="AA286" i="16"/>
  <c r="AA287" i="16"/>
  <c r="AA288" i="16"/>
  <c r="AA289" i="16"/>
  <c r="AA290" i="16"/>
  <c r="AA291" i="16"/>
  <c r="AA292" i="16"/>
  <c r="AA293" i="16"/>
  <c r="AA294" i="16"/>
  <c r="AA295" i="16"/>
  <c r="AA296" i="16"/>
  <c r="AA297" i="16"/>
  <c r="AA298" i="16"/>
  <c r="AA299" i="16"/>
  <c r="AA300" i="16"/>
  <c r="AA301" i="16"/>
  <c r="AA302" i="16"/>
  <c r="AA303" i="16"/>
  <c r="AA304" i="16"/>
  <c r="AA305" i="16"/>
  <c r="AA306" i="16"/>
  <c r="AA307" i="16"/>
  <c r="AA308" i="16"/>
  <c r="AA309" i="16"/>
  <c r="AA310" i="16"/>
  <c r="AA311" i="16"/>
  <c r="AA312" i="16"/>
  <c r="AA313" i="16"/>
  <c r="AA314" i="16"/>
  <c r="AA315" i="16"/>
  <c r="AA316" i="16"/>
  <c r="AA317" i="16"/>
  <c r="AA318" i="16"/>
  <c r="AA319" i="16"/>
  <c r="AA320" i="16"/>
  <c r="AA321" i="16"/>
  <c r="AA322" i="16"/>
  <c r="AA323" i="16"/>
  <c r="AA324" i="16"/>
  <c r="AA325" i="16"/>
  <c r="AA326" i="16"/>
  <c r="AA327" i="16"/>
  <c r="AA328" i="16"/>
  <c r="AA329" i="16"/>
  <c r="AA330" i="16"/>
  <c r="AA331" i="16"/>
  <c r="AA332" i="16"/>
  <c r="AA333" i="16"/>
  <c r="AA334" i="16"/>
  <c r="AA335" i="16"/>
  <c r="AA336" i="16"/>
  <c r="AA337" i="16"/>
  <c r="AA338" i="16"/>
  <c r="AA339" i="16"/>
  <c r="AA340" i="16"/>
  <c r="AA341" i="16"/>
  <c r="AA342" i="16"/>
  <c r="AA343" i="16"/>
  <c r="AA344" i="16"/>
  <c r="AA345" i="16"/>
  <c r="AA346" i="16"/>
  <c r="AA347" i="16"/>
  <c r="AA348" i="16"/>
  <c r="AA349" i="16"/>
  <c r="AA350" i="16"/>
  <c r="AA351" i="16"/>
  <c r="AA352" i="16"/>
  <c r="AA353" i="16"/>
  <c r="AA354" i="16"/>
  <c r="AA355" i="16"/>
  <c r="AA356" i="16"/>
  <c r="AA357" i="16"/>
  <c r="AA358" i="16"/>
  <c r="AA359" i="16"/>
  <c r="AA360" i="16"/>
  <c r="AA361" i="16"/>
  <c r="AA362" i="16"/>
  <c r="AA363" i="16"/>
  <c r="AA364" i="16"/>
  <c r="AA365" i="16"/>
  <c r="AA366" i="16"/>
  <c r="AA367" i="16"/>
  <c r="AA368" i="16"/>
  <c r="AA369" i="16"/>
  <c r="AA370" i="16"/>
  <c r="AA371" i="16"/>
  <c r="AA372" i="16"/>
  <c r="AA373" i="16"/>
  <c r="AA374" i="16"/>
  <c r="AA375" i="16"/>
  <c r="AA376" i="16"/>
  <c r="AA377" i="16"/>
  <c r="AA378" i="16"/>
  <c r="AA379" i="16"/>
  <c r="AA380" i="16"/>
  <c r="AA381" i="16"/>
  <c r="AA382" i="16"/>
  <c r="AA383" i="16"/>
  <c r="AA384" i="16"/>
  <c r="AA385" i="16"/>
  <c r="AA386" i="16"/>
  <c r="AA387" i="16"/>
  <c r="AA388" i="16"/>
  <c r="AA389" i="16"/>
  <c r="AA390" i="16"/>
  <c r="AA391" i="16"/>
  <c r="AA392" i="16"/>
  <c r="AA393" i="16"/>
  <c r="AA394" i="16"/>
  <c r="AA395" i="16"/>
  <c r="AA396" i="16"/>
  <c r="AA397" i="16"/>
  <c r="AA398" i="16"/>
  <c r="AA399" i="16"/>
  <c r="AA400" i="16"/>
  <c r="AA11" i="16"/>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AA51" i="13"/>
  <c r="AA52" i="13"/>
  <c r="AA53" i="13"/>
  <c r="AA54" i="13"/>
  <c r="AA55" i="13"/>
  <c r="AA56" i="13"/>
  <c r="AA57" i="13"/>
  <c r="AA58" i="13"/>
  <c r="AA59" i="13"/>
  <c r="AA60" i="13"/>
  <c r="AA61" i="13"/>
  <c r="AA62" i="13"/>
  <c r="AA63" i="13"/>
  <c r="AA64" i="13"/>
  <c r="AA65" i="13"/>
  <c r="AA66" i="13"/>
  <c r="AA67" i="13"/>
  <c r="AA68" i="13"/>
  <c r="AA69" i="13"/>
  <c r="AA70" i="13"/>
  <c r="AA71" i="13"/>
  <c r="AA72" i="13"/>
  <c r="AA73" i="13"/>
  <c r="AA74" i="13"/>
  <c r="AA75" i="13"/>
  <c r="AA76" i="13"/>
  <c r="AA77" i="13"/>
  <c r="AA78" i="13"/>
  <c r="AA79" i="13"/>
  <c r="AA80" i="13"/>
  <c r="AA81" i="13"/>
  <c r="AA82" i="13"/>
  <c r="AA83" i="13"/>
  <c r="AA84" i="13"/>
  <c r="AA85" i="13"/>
  <c r="AA86" i="13"/>
  <c r="AA87" i="13"/>
  <c r="AA88" i="13"/>
  <c r="AA89" i="13"/>
  <c r="AA90" i="13"/>
  <c r="AA91" i="13"/>
  <c r="AA92" i="13"/>
  <c r="AA93" i="13"/>
  <c r="AA94" i="13"/>
  <c r="AA95" i="13"/>
  <c r="AA96" i="13"/>
  <c r="AA97" i="13"/>
  <c r="AA98" i="13"/>
  <c r="AA99" i="13"/>
  <c r="AA100" i="13"/>
  <c r="AA101" i="13"/>
  <c r="AA102" i="13"/>
  <c r="AA103" i="13"/>
  <c r="AA104" i="13"/>
  <c r="AA105" i="13"/>
  <c r="AA106" i="13"/>
  <c r="AA107" i="13"/>
  <c r="AA108" i="13"/>
  <c r="AA109" i="13"/>
  <c r="AA110" i="13"/>
  <c r="AA111" i="13"/>
  <c r="AA112" i="13"/>
  <c r="AA113" i="13"/>
  <c r="AA114" i="13"/>
  <c r="AA115" i="13"/>
  <c r="AA116" i="13"/>
  <c r="AA117" i="13"/>
  <c r="AA118" i="13"/>
  <c r="AA119" i="13"/>
  <c r="AA120" i="13"/>
  <c r="AA121" i="13"/>
  <c r="AA122" i="13"/>
  <c r="AA123" i="13"/>
  <c r="AA124" i="13"/>
  <c r="AA125" i="13"/>
  <c r="AA126" i="13"/>
  <c r="AA127" i="13"/>
  <c r="AA128" i="13"/>
  <c r="AA129" i="13"/>
  <c r="AA130" i="13"/>
  <c r="AA131" i="13"/>
  <c r="AA132" i="13"/>
  <c r="AA133" i="13"/>
  <c r="AA134" i="13"/>
  <c r="AA135" i="13"/>
  <c r="AA136" i="13"/>
  <c r="AA137" i="13"/>
  <c r="AA138" i="13"/>
  <c r="AA139" i="13"/>
  <c r="AA140" i="13"/>
  <c r="AA141" i="13"/>
  <c r="AA142" i="13"/>
  <c r="AA143" i="13"/>
  <c r="AA144" i="13"/>
  <c r="AA145" i="13"/>
  <c r="AA146" i="13"/>
  <c r="AA147" i="13"/>
  <c r="AA148" i="13"/>
  <c r="AA149" i="13"/>
  <c r="AA150" i="13"/>
  <c r="AA151" i="13"/>
  <c r="AA152" i="13"/>
  <c r="AA153" i="13"/>
  <c r="AA154" i="13"/>
  <c r="AA155" i="13"/>
  <c r="AA156" i="13"/>
  <c r="AA157" i="13"/>
  <c r="AA158" i="13"/>
  <c r="AA159" i="13"/>
  <c r="AA160" i="13"/>
  <c r="AA161" i="13"/>
  <c r="AA162" i="13"/>
  <c r="AA163" i="13"/>
  <c r="AA164" i="13"/>
  <c r="AA165" i="13"/>
  <c r="AA166" i="13"/>
  <c r="AA167" i="13"/>
  <c r="AA168" i="13"/>
  <c r="AA169" i="13"/>
  <c r="AA170" i="13"/>
  <c r="AA171" i="13"/>
  <c r="AA172" i="13"/>
  <c r="AA173" i="13"/>
  <c r="AA174" i="13"/>
  <c r="AA175" i="13"/>
  <c r="AA176" i="13"/>
  <c r="AA177" i="13"/>
  <c r="AA178" i="13"/>
  <c r="AA179" i="13"/>
  <c r="AA180" i="13"/>
  <c r="AA181" i="13"/>
  <c r="AA182" i="13"/>
  <c r="AA183" i="13"/>
  <c r="AA184" i="13"/>
  <c r="AA185" i="13"/>
  <c r="AA186" i="13"/>
  <c r="AA187" i="13"/>
  <c r="AA188" i="13"/>
  <c r="AA189" i="13"/>
  <c r="AA190" i="13"/>
  <c r="AA191" i="13"/>
  <c r="AA192" i="13"/>
  <c r="AA193" i="13"/>
  <c r="AA194" i="13"/>
  <c r="AA195" i="13"/>
  <c r="AA196" i="13"/>
  <c r="AA197" i="13"/>
  <c r="AA198" i="13"/>
  <c r="AA199" i="13"/>
  <c r="AA200" i="13"/>
  <c r="AA201" i="13"/>
  <c r="AA202" i="13"/>
  <c r="AA203" i="13"/>
  <c r="AA204" i="13"/>
  <c r="AA205" i="13"/>
  <c r="AA206" i="13"/>
  <c r="AA207" i="13"/>
  <c r="AA208" i="13"/>
  <c r="AA209" i="13"/>
  <c r="AA210" i="13"/>
  <c r="AA211" i="13"/>
  <c r="AA212" i="13"/>
  <c r="AA213" i="13"/>
  <c r="AA214" i="13"/>
  <c r="AA215" i="13"/>
  <c r="AA216" i="13"/>
  <c r="AA217" i="13"/>
  <c r="AA218" i="13"/>
  <c r="AA219" i="13"/>
  <c r="AA220" i="13"/>
  <c r="AA221" i="13"/>
  <c r="AA222" i="13"/>
  <c r="AA223" i="13"/>
  <c r="AA224" i="13"/>
  <c r="AA225" i="13"/>
  <c r="AA226" i="13"/>
  <c r="AA227" i="13"/>
  <c r="AA228" i="13"/>
  <c r="AA229" i="13"/>
  <c r="AA230" i="13"/>
  <c r="AA231" i="13"/>
  <c r="AA232" i="13"/>
  <c r="AA233" i="13"/>
  <c r="AA234" i="13"/>
  <c r="AA235" i="13"/>
  <c r="AA236" i="13"/>
  <c r="AA237" i="13"/>
  <c r="AA238" i="13"/>
  <c r="AA239" i="13"/>
  <c r="AA240" i="13"/>
  <c r="AA241" i="13"/>
  <c r="AA242" i="13"/>
  <c r="AA243" i="13"/>
  <c r="AA244" i="13"/>
  <c r="AA245" i="13"/>
  <c r="AA246" i="13"/>
  <c r="AA247" i="13"/>
  <c r="AA248" i="13"/>
  <c r="AA249" i="13"/>
  <c r="AA250" i="13"/>
  <c r="AA251" i="13"/>
  <c r="AA252" i="13"/>
  <c r="AA253" i="13"/>
  <c r="AA254" i="13"/>
  <c r="AA255" i="13"/>
  <c r="AA256" i="13"/>
  <c r="AA257" i="13"/>
  <c r="AA258" i="13"/>
  <c r="AA259" i="13"/>
  <c r="AA260" i="13"/>
  <c r="AA261" i="13"/>
  <c r="AA262" i="13"/>
  <c r="AA263" i="13"/>
  <c r="AA264" i="13"/>
  <c r="AA265" i="13"/>
  <c r="AA266" i="13"/>
  <c r="AA267" i="13"/>
  <c r="AA268" i="13"/>
  <c r="AA269" i="13"/>
  <c r="AA270" i="13"/>
  <c r="AA271" i="13"/>
  <c r="AA272" i="13"/>
  <c r="AA273" i="13"/>
  <c r="AA274" i="13"/>
  <c r="AA275" i="13"/>
  <c r="AA276" i="13"/>
  <c r="AA277" i="13"/>
  <c r="AA278" i="13"/>
  <c r="AA279" i="13"/>
  <c r="AA280" i="13"/>
  <c r="AA281" i="13"/>
  <c r="AA282" i="13"/>
  <c r="AA283" i="13"/>
  <c r="AA284" i="13"/>
  <c r="AA285" i="13"/>
  <c r="AA286" i="13"/>
  <c r="AA287" i="13"/>
  <c r="AA288" i="13"/>
  <c r="AA289" i="13"/>
  <c r="AA290" i="13"/>
  <c r="AA291" i="13"/>
  <c r="AA292" i="13"/>
  <c r="AA293" i="13"/>
  <c r="AA294" i="13"/>
  <c r="AA295" i="13"/>
  <c r="AA296" i="13"/>
  <c r="AA297" i="13"/>
  <c r="AA298" i="13"/>
  <c r="AA299" i="13"/>
  <c r="AA300" i="13"/>
  <c r="AA301" i="13"/>
  <c r="AA302" i="13"/>
  <c r="AA303" i="13"/>
  <c r="AA304" i="13"/>
  <c r="AA305" i="13"/>
  <c r="AA306" i="13"/>
  <c r="AA307" i="13"/>
  <c r="AA308" i="13"/>
  <c r="AA309" i="13"/>
  <c r="AA310" i="13"/>
  <c r="AA311" i="13"/>
  <c r="AA312" i="13"/>
  <c r="AA313" i="13"/>
  <c r="AA314" i="13"/>
  <c r="AA315" i="13"/>
  <c r="AA316" i="13"/>
  <c r="AA317" i="13"/>
  <c r="AA318" i="13"/>
  <c r="AA319" i="13"/>
  <c r="AA320" i="13"/>
  <c r="AA321" i="13"/>
  <c r="AA322" i="13"/>
  <c r="AA323" i="13"/>
  <c r="AA324" i="13"/>
  <c r="AA325" i="13"/>
  <c r="AA326" i="13"/>
  <c r="AA327" i="13"/>
  <c r="AA328" i="13"/>
  <c r="AA329" i="13"/>
  <c r="AA330" i="13"/>
  <c r="AA331" i="13"/>
  <c r="AA332" i="13"/>
  <c r="AA333" i="13"/>
  <c r="AA334" i="13"/>
  <c r="AA335" i="13"/>
  <c r="AA336" i="13"/>
  <c r="AA337" i="13"/>
  <c r="AA338" i="13"/>
  <c r="AA339" i="13"/>
  <c r="AA340" i="13"/>
  <c r="AA341" i="13"/>
  <c r="AA342" i="13"/>
  <c r="AA343" i="13"/>
  <c r="AA344" i="13"/>
  <c r="AA345" i="13"/>
  <c r="AA346" i="13"/>
  <c r="AA347" i="13"/>
  <c r="AA348" i="13"/>
  <c r="AA349" i="13"/>
  <c r="AA350" i="13"/>
  <c r="AA351" i="13"/>
  <c r="AA352" i="13"/>
  <c r="AA353" i="13"/>
  <c r="AA354" i="13"/>
  <c r="AA355" i="13"/>
  <c r="AA356" i="13"/>
  <c r="AA357" i="13"/>
  <c r="AA358" i="13"/>
  <c r="AA359" i="13"/>
  <c r="AA360" i="13"/>
  <c r="AA361" i="13"/>
  <c r="AA362" i="13"/>
  <c r="AA363" i="13"/>
  <c r="AA364" i="13"/>
  <c r="AA365" i="13"/>
  <c r="AA366" i="13"/>
  <c r="AA367" i="13"/>
  <c r="AA368" i="13"/>
  <c r="AA369" i="13"/>
  <c r="AA370" i="13"/>
  <c r="AA371" i="13"/>
  <c r="AA372" i="13"/>
  <c r="AA373" i="13"/>
  <c r="AA374" i="13"/>
  <c r="AA375" i="13"/>
  <c r="AA376" i="13"/>
  <c r="AA377" i="13"/>
  <c r="AA378" i="13"/>
  <c r="AA379" i="13"/>
  <c r="AA380" i="13"/>
  <c r="AA381" i="13"/>
  <c r="AA382" i="13"/>
  <c r="AA383" i="13"/>
  <c r="AA384" i="13"/>
  <c r="AA385" i="13"/>
  <c r="AA386" i="13"/>
  <c r="AA387" i="13"/>
  <c r="AA388" i="13"/>
  <c r="AA389" i="13"/>
  <c r="AA390" i="13"/>
  <c r="AA391" i="13"/>
  <c r="AA392" i="13"/>
  <c r="AA393" i="13"/>
  <c r="AA394" i="13"/>
  <c r="AA395" i="13"/>
  <c r="AA396" i="13"/>
  <c r="AA397" i="13"/>
  <c r="AA398" i="13"/>
  <c r="AA399" i="13"/>
  <c r="AA400" i="13"/>
  <c r="AA11" i="13"/>
  <c r="AP401" i="13"/>
  <c r="AP400" i="13"/>
  <c r="AG400" i="13"/>
  <c r="AD400" i="13"/>
  <c r="AC400" i="13"/>
  <c r="AB400" i="13"/>
  <c r="F400" i="13"/>
  <c r="AG399" i="13"/>
  <c r="AD399" i="13"/>
  <c r="AC399" i="13"/>
  <c r="AB399" i="13"/>
  <c r="M399" i="13"/>
  <c r="AP399" i="13" s="1"/>
  <c r="F399" i="13"/>
  <c r="AG398" i="13"/>
  <c r="AD398" i="13"/>
  <c r="AC398" i="13"/>
  <c r="AB398" i="13"/>
  <c r="M398" i="13"/>
  <c r="AP398" i="13" s="1"/>
  <c r="F398" i="13"/>
  <c r="AG397" i="13"/>
  <c r="AD397" i="13"/>
  <c r="AC397" i="13"/>
  <c r="AB397" i="13"/>
  <c r="M397" i="13"/>
  <c r="AP397" i="13" s="1"/>
  <c r="F397" i="13"/>
  <c r="AG396" i="13"/>
  <c r="AD396" i="13"/>
  <c r="AC396" i="13"/>
  <c r="AB396" i="13"/>
  <c r="M396" i="13"/>
  <c r="AP396" i="13" s="1"/>
  <c r="F396" i="13"/>
  <c r="AG395" i="13"/>
  <c r="AD395" i="13"/>
  <c r="AC395" i="13"/>
  <c r="AB395" i="13"/>
  <c r="M395" i="13"/>
  <c r="AP395" i="13" s="1"/>
  <c r="F395" i="13"/>
  <c r="AG394" i="13"/>
  <c r="AD394" i="13"/>
  <c r="AC394" i="13"/>
  <c r="AB394" i="13"/>
  <c r="M394" i="13"/>
  <c r="AP394" i="13" s="1"/>
  <c r="F394" i="13"/>
  <c r="AG393" i="13"/>
  <c r="AD393" i="13"/>
  <c r="AC393" i="13"/>
  <c r="AB393" i="13"/>
  <c r="M393" i="13"/>
  <c r="AP393" i="13" s="1"/>
  <c r="F393" i="13"/>
  <c r="AG392" i="13"/>
  <c r="AD392" i="13"/>
  <c r="AC392" i="13"/>
  <c r="AB392" i="13"/>
  <c r="M392" i="13"/>
  <c r="AP392" i="13" s="1"/>
  <c r="F392" i="13"/>
  <c r="AG391" i="13"/>
  <c r="AD391" i="13"/>
  <c r="AC391" i="13"/>
  <c r="AB391" i="13"/>
  <c r="M391" i="13"/>
  <c r="AP391" i="13" s="1"/>
  <c r="F391" i="13"/>
  <c r="AG390" i="13"/>
  <c r="AD390" i="13"/>
  <c r="AC390" i="13"/>
  <c r="AB390" i="13"/>
  <c r="M390" i="13"/>
  <c r="AP390" i="13" s="1"/>
  <c r="F390" i="13"/>
  <c r="AG389" i="13"/>
  <c r="AD389" i="13"/>
  <c r="AC389" i="13"/>
  <c r="AB389" i="13"/>
  <c r="M389" i="13"/>
  <c r="AP389" i="13" s="1"/>
  <c r="F389" i="13"/>
  <c r="AG388" i="13"/>
  <c r="AD388" i="13"/>
  <c r="AC388" i="13"/>
  <c r="AB388" i="13"/>
  <c r="M388" i="13"/>
  <c r="AP388" i="13" s="1"/>
  <c r="F388" i="13"/>
  <c r="AG387" i="13"/>
  <c r="AD387" i="13"/>
  <c r="AC387" i="13"/>
  <c r="AB387" i="13"/>
  <c r="M387" i="13"/>
  <c r="AP387" i="13" s="1"/>
  <c r="F387" i="13"/>
  <c r="AG386" i="13"/>
  <c r="AD386" i="13"/>
  <c r="AC386" i="13"/>
  <c r="AB386" i="13"/>
  <c r="M386" i="13"/>
  <c r="AP386" i="13" s="1"/>
  <c r="F386" i="13"/>
  <c r="AG385" i="13"/>
  <c r="AD385" i="13"/>
  <c r="AC385" i="13"/>
  <c r="AB385" i="13"/>
  <c r="M385" i="13"/>
  <c r="AP385" i="13" s="1"/>
  <c r="F385" i="13"/>
  <c r="AG384" i="13"/>
  <c r="AD384" i="13"/>
  <c r="AC384" i="13"/>
  <c r="AB384" i="13"/>
  <c r="M384" i="13"/>
  <c r="AP384" i="13" s="1"/>
  <c r="F384" i="13"/>
  <c r="AG383" i="13"/>
  <c r="AD383" i="13"/>
  <c r="AC383" i="13"/>
  <c r="AB383" i="13"/>
  <c r="M383" i="13"/>
  <c r="AP383" i="13" s="1"/>
  <c r="F383" i="13"/>
  <c r="AG382" i="13"/>
  <c r="AD382" i="13"/>
  <c r="AC382" i="13"/>
  <c r="AB382" i="13"/>
  <c r="M382" i="13"/>
  <c r="AP382" i="13" s="1"/>
  <c r="F382" i="13"/>
  <c r="AG381" i="13"/>
  <c r="AD381" i="13"/>
  <c r="AC381" i="13"/>
  <c r="AB381" i="13"/>
  <c r="M381" i="13"/>
  <c r="AP381" i="13" s="1"/>
  <c r="F381" i="13"/>
  <c r="AG380" i="13"/>
  <c r="AD380" i="13"/>
  <c r="AC380" i="13"/>
  <c r="AB380" i="13"/>
  <c r="M380" i="13"/>
  <c r="AP380" i="13" s="1"/>
  <c r="F380" i="13"/>
  <c r="AG379" i="13"/>
  <c r="AD379" i="13"/>
  <c r="AC379" i="13"/>
  <c r="AB379" i="13"/>
  <c r="M379" i="13"/>
  <c r="AP379" i="13" s="1"/>
  <c r="F379" i="13"/>
  <c r="AG378" i="13"/>
  <c r="AD378" i="13"/>
  <c r="AC378" i="13"/>
  <c r="AB378" i="13"/>
  <c r="M378" i="13"/>
  <c r="AP378" i="13" s="1"/>
  <c r="F378" i="13"/>
  <c r="AG377" i="13"/>
  <c r="AD377" i="13"/>
  <c r="AC377" i="13"/>
  <c r="AB377" i="13"/>
  <c r="M377" i="13"/>
  <c r="AP377" i="13" s="1"/>
  <c r="F377" i="13"/>
  <c r="AG376" i="13"/>
  <c r="AD376" i="13"/>
  <c r="AC376" i="13"/>
  <c r="AB376" i="13"/>
  <c r="M376" i="13"/>
  <c r="AP376" i="13" s="1"/>
  <c r="F376" i="13"/>
  <c r="AG375" i="13"/>
  <c r="AD375" i="13"/>
  <c r="AC375" i="13"/>
  <c r="AB375" i="13"/>
  <c r="M375" i="13"/>
  <c r="AP375" i="13" s="1"/>
  <c r="F375" i="13"/>
  <c r="AG374" i="13"/>
  <c r="AD374" i="13"/>
  <c r="AC374" i="13"/>
  <c r="AB374" i="13"/>
  <c r="M374" i="13"/>
  <c r="AP374" i="13" s="1"/>
  <c r="F374" i="13"/>
  <c r="AG373" i="13"/>
  <c r="AD373" i="13"/>
  <c r="AC373" i="13"/>
  <c r="AB373" i="13"/>
  <c r="M373" i="13"/>
  <c r="AP373" i="13" s="1"/>
  <c r="F373" i="13"/>
  <c r="AG372" i="13"/>
  <c r="AD372" i="13"/>
  <c r="AC372" i="13"/>
  <c r="AB372" i="13"/>
  <c r="M372" i="13"/>
  <c r="AP372" i="13" s="1"/>
  <c r="F372" i="13"/>
  <c r="AG371" i="13"/>
  <c r="AD371" i="13"/>
  <c r="AC371" i="13"/>
  <c r="AB371" i="13"/>
  <c r="M371" i="13"/>
  <c r="AP371" i="13" s="1"/>
  <c r="F371" i="13"/>
  <c r="AG370" i="13"/>
  <c r="AD370" i="13"/>
  <c r="AC370" i="13"/>
  <c r="AB370" i="13"/>
  <c r="M370" i="13"/>
  <c r="AP370" i="13" s="1"/>
  <c r="F370" i="13"/>
  <c r="AG369" i="13"/>
  <c r="AD369" i="13"/>
  <c r="AC369" i="13"/>
  <c r="AB369" i="13"/>
  <c r="M369" i="13"/>
  <c r="AP369" i="13" s="1"/>
  <c r="F369" i="13"/>
  <c r="AG368" i="13"/>
  <c r="AD368" i="13"/>
  <c r="AC368" i="13"/>
  <c r="AB368" i="13"/>
  <c r="M368" i="13"/>
  <c r="AP368" i="13" s="1"/>
  <c r="F368" i="13"/>
  <c r="AG367" i="13"/>
  <c r="AD367" i="13"/>
  <c r="AC367" i="13"/>
  <c r="AB367" i="13"/>
  <c r="M367" i="13"/>
  <c r="AP367" i="13" s="1"/>
  <c r="F367" i="13"/>
  <c r="AG366" i="13"/>
  <c r="AD366" i="13"/>
  <c r="AC366" i="13"/>
  <c r="AB366" i="13"/>
  <c r="M366" i="13"/>
  <c r="AP366" i="13" s="1"/>
  <c r="F366" i="13"/>
  <c r="AG365" i="13"/>
  <c r="AD365" i="13"/>
  <c r="AC365" i="13"/>
  <c r="AB365" i="13"/>
  <c r="M365" i="13"/>
  <c r="AP365" i="13" s="1"/>
  <c r="F365" i="13"/>
  <c r="AG364" i="13"/>
  <c r="AD364" i="13"/>
  <c r="AC364" i="13"/>
  <c r="AB364" i="13"/>
  <c r="M364" i="13"/>
  <c r="AP364" i="13" s="1"/>
  <c r="F364" i="13"/>
  <c r="AG363" i="13"/>
  <c r="AD363" i="13"/>
  <c r="AC363" i="13"/>
  <c r="AB363" i="13"/>
  <c r="M363" i="13"/>
  <c r="AP363" i="13" s="1"/>
  <c r="F363" i="13"/>
  <c r="AG362" i="13"/>
  <c r="AD362" i="13"/>
  <c r="AC362" i="13"/>
  <c r="AB362" i="13"/>
  <c r="M362" i="13"/>
  <c r="AP362" i="13" s="1"/>
  <c r="F362" i="13"/>
  <c r="AG361" i="13"/>
  <c r="AD361" i="13"/>
  <c r="AC361" i="13"/>
  <c r="AB361" i="13"/>
  <c r="M361" i="13"/>
  <c r="AP361" i="13" s="1"/>
  <c r="F361" i="13"/>
  <c r="AG360" i="13"/>
  <c r="AD360" i="13"/>
  <c r="AC360" i="13"/>
  <c r="AB360" i="13"/>
  <c r="M360" i="13"/>
  <c r="AP360" i="13" s="1"/>
  <c r="F360" i="13"/>
  <c r="AG359" i="13"/>
  <c r="AD359" i="13"/>
  <c r="AC359" i="13"/>
  <c r="AB359" i="13"/>
  <c r="M359" i="13"/>
  <c r="AP359" i="13" s="1"/>
  <c r="F359" i="13"/>
  <c r="AG358" i="13"/>
  <c r="AD358" i="13"/>
  <c r="AC358" i="13"/>
  <c r="AB358" i="13"/>
  <c r="M358" i="13"/>
  <c r="AP358" i="13" s="1"/>
  <c r="F358" i="13"/>
  <c r="AG357" i="13"/>
  <c r="AD357" i="13"/>
  <c r="AC357" i="13"/>
  <c r="AB357" i="13"/>
  <c r="M357" i="13"/>
  <c r="AP357" i="13" s="1"/>
  <c r="F357" i="13"/>
  <c r="AG356" i="13"/>
  <c r="AD356" i="13"/>
  <c r="AC356" i="13"/>
  <c r="AB356" i="13"/>
  <c r="M356" i="13"/>
  <c r="AP356" i="13" s="1"/>
  <c r="F356" i="13"/>
  <c r="AG355" i="13"/>
  <c r="AD355" i="13"/>
  <c r="AC355" i="13"/>
  <c r="AB355" i="13"/>
  <c r="M355" i="13"/>
  <c r="AP355" i="13" s="1"/>
  <c r="F355" i="13"/>
  <c r="AG354" i="13"/>
  <c r="AD354" i="13"/>
  <c r="AC354" i="13"/>
  <c r="AB354" i="13"/>
  <c r="M354" i="13"/>
  <c r="AP354" i="13" s="1"/>
  <c r="F354" i="13"/>
  <c r="AG353" i="13"/>
  <c r="AD353" i="13"/>
  <c r="AC353" i="13"/>
  <c r="AB353" i="13"/>
  <c r="M353" i="13"/>
  <c r="AP353" i="13" s="1"/>
  <c r="F353" i="13"/>
  <c r="AG352" i="13"/>
  <c r="AD352" i="13"/>
  <c r="AC352" i="13"/>
  <c r="AB352" i="13"/>
  <c r="M352" i="13"/>
  <c r="AP352" i="13" s="1"/>
  <c r="F352" i="13"/>
  <c r="AG351" i="13"/>
  <c r="AD351" i="13"/>
  <c r="AC351" i="13"/>
  <c r="AB351" i="13"/>
  <c r="M351" i="13"/>
  <c r="AP351" i="13" s="1"/>
  <c r="F351" i="13"/>
  <c r="AG350" i="13"/>
  <c r="AD350" i="13"/>
  <c r="AC350" i="13"/>
  <c r="AB350" i="13"/>
  <c r="M350" i="13"/>
  <c r="AP350" i="13" s="1"/>
  <c r="F350" i="13"/>
  <c r="AG349" i="13"/>
  <c r="AD349" i="13"/>
  <c r="AC349" i="13"/>
  <c r="AB349" i="13"/>
  <c r="M349" i="13"/>
  <c r="AP349" i="13" s="1"/>
  <c r="F349" i="13"/>
  <c r="AG348" i="13"/>
  <c r="AD348" i="13"/>
  <c r="AC348" i="13"/>
  <c r="AB348" i="13"/>
  <c r="M348" i="13"/>
  <c r="AP348" i="13" s="1"/>
  <c r="F348" i="13"/>
  <c r="AG347" i="13"/>
  <c r="AD347" i="13"/>
  <c r="AC347" i="13"/>
  <c r="AB347" i="13"/>
  <c r="M347" i="13"/>
  <c r="AP347" i="13" s="1"/>
  <c r="F347" i="13"/>
  <c r="AG346" i="13"/>
  <c r="AD346" i="13"/>
  <c r="AC346" i="13"/>
  <c r="AB346" i="13"/>
  <c r="M346" i="13"/>
  <c r="AP346" i="13" s="1"/>
  <c r="F346" i="13"/>
  <c r="AG345" i="13"/>
  <c r="AD345" i="13"/>
  <c r="AC345" i="13"/>
  <c r="AB345" i="13"/>
  <c r="M345" i="13"/>
  <c r="AP345" i="13" s="1"/>
  <c r="F345" i="13"/>
  <c r="AG344" i="13"/>
  <c r="AD344" i="13"/>
  <c r="AC344" i="13"/>
  <c r="AB344" i="13"/>
  <c r="M344" i="13"/>
  <c r="AP344" i="13" s="1"/>
  <c r="F344" i="13"/>
  <c r="AG343" i="13"/>
  <c r="AD343" i="13"/>
  <c r="AC343" i="13"/>
  <c r="AB343" i="13"/>
  <c r="M343" i="13"/>
  <c r="AP343" i="13" s="1"/>
  <c r="F343" i="13"/>
  <c r="AG342" i="13"/>
  <c r="AD342" i="13"/>
  <c r="AC342" i="13"/>
  <c r="AB342" i="13"/>
  <c r="M342" i="13"/>
  <c r="AP342" i="13" s="1"/>
  <c r="F342" i="13"/>
  <c r="AG341" i="13"/>
  <c r="AD341" i="13"/>
  <c r="AC341" i="13"/>
  <c r="AB341" i="13"/>
  <c r="M341" i="13"/>
  <c r="AP341" i="13" s="1"/>
  <c r="F341" i="13"/>
  <c r="AG340" i="13"/>
  <c r="AD340" i="13"/>
  <c r="AC340" i="13"/>
  <c r="AB340" i="13"/>
  <c r="M340" i="13"/>
  <c r="AP340" i="13" s="1"/>
  <c r="F340" i="13"/>
  <c r="AG339" i="13"/>
  <c r="AD339" i="13"/>
  <c r="AC339" i="13"/>
  <c r="AB339" i="13"/>
  <c r="M339" i="13"/>
  <c r="AP339" i="13" s="1"/>
  <c r="F339" i="13"/>
  <c r="AG338" i="13"/>
  <c r="AD338" i="13"/>
  <c r="AC338" i="13"/>
  <c r="AB338" i="13"/>
  <c r="M338" i="13"/>
  <c r="AP338" i="13" s="1"/>
  <c r="F338" i="13"/>
  <c r="AG337" i="13"/>
  <c r="AD337" i="13"/>
  <c r="AC337" i="13"/>
  <c r="AB337" i="13"/>
  <c r="M337" i="13"/>
  <c r="AP337" i="13" s="1"/>
  <c r="F337" i="13"/>
  <c r="AG336" i="13"/>
  <c r="AD336" i="13"/>
  <c r="AC336" i="13"/>
  <c r="AB336" i="13"/>
  <c r="M336" i="13"/>
  <c r="AP336" i="13" s="1"/>
  <c r="F336" i="13"/>
  <c r="AG335" i="13"/>
  <c r="AD335" i="13"/>
  <c r="AC335" i="13"/>
  <c r="AB335" i="13"/>
  <c r="M335" i="13"/>
  <c r="AP335" i="13" s="1"/>
  <c r="F335" i="13"/>
  <c r="AG334" i="13"/>
  <c r="AD334" i="13"/>
  <c r="AC334" i="13"/>
  <c r="AB334" i="13"/>
  <c r="M334" i="13"/>
  <c r="AP334" i="13" s="1"/>
  <c r="F334" i="13"/>
  <c r="AG333" i="13"/>
  <c r="AD333" i="13"/>
  <c r="AC333" i="13"/>
  <c r="AB333" i="13"/>
  <c r="M333" i="13"/>
  <c r="AP333" i="13" s="1"/>
  <c r="F333" i="13"/>
  <c r="AG332" i="13"/>
  <c r="AD332" i="13"/>
  <c r="AC332" i="13"/>
  <c r="AB332" i="13"/>
  <c r="M332" i="13"/>
  <c r="AP332" i="13" s="1"/>
  <c r="F332" i="13"/>
  <c r="AG331" i="13"/>
  <c r="AD331" i="13"/>
  <c r="AC331" i="13"/>
  <c r="AB331" i="13"/>
  <c r="M331" i="13"/>
  <c r="AP331" i="13" s="1"/>
  <c r="F331" i="13"/>
  <c r="AG330" i="13"/>
  <c r="AD330" i="13"/>
  <c r="AC330" i="13"/>
  <c r="AB330" i="13"/>
  <c r="M330" i="13"/>
  <c r="AP330" i="13" s="1"/>
  <c r="F330" i="13"/>
  <c r="AG329" i="13"/>
  <c r="AD329" i="13"/>
  <c r="AC329" i="13"/>
  <c r="AB329" i="13"/>
  <c r="M329" i="13"/>
  <c r="AP329" i="13" s="1"/>
  <c r="F329" i="13"/>
  <c r="AG328" i="13"/>
  <c r="AD328" i="13"/>
  <c r="AC328" i="13"/>
  <c r="AB328" i="13"/>
  <c r="M328" i="13"/>
  <c r="AP328" i="13" s="1"/>
  <c r="F328" i="13"/>
  <c r="AG327" i="13"/>
  <c r="AD327" i="13"/>
  <c r="AC327" i="13"/>
  <c r="AB327" i="13"/>
  <c r="M327" i="13"/>
  <c r="AP327" i="13" s="1"/>
  <c r="F327" i="13"/>
  <c r="AG326" i="13"/>
  <c r="AD326" i="13"/>
  <c r="AC326" i="13"/>
  <c r="AB326" i="13"/>
  <c r="M326" i="13"/>
  <c r="AP326" i="13" s="1"/>
  <c r="F326" i="13"/>
  <c r="AG325" i="13"/>
  <c r="AD325" i="13"/>
  <c r="AC325" i="13"/>
  <c r="AB325" i="13"/>
  <c r="M325" i="13"/>
  <c r="AP325" i="13" s="1"/>
  <c r="F325" i="13"/>
  <c r="AG324" i="13"/>
  <c r="AD324" i="13"/>
  <c r="AC324" i="13"/>
  <c r="AB324" i="13"/>
  <c r="M324" i="13"/>
  <c r="AP324" i="13" s="1"/>
  <c r="F324" i="13"/>
  <c r="AG323" i="13"/>
  <c r="AD323" i="13"/>
  <c r="AC323" i="13"/>
  <c r="AB323" i="13"/>
  <c r="M323" i="13"/>
  <c r="AP323" i="13" s="1"/>
  <c r="F323" i="13"/>
  <c r="AG322" i="13"/>
  <c r="AD322" i="13"/>
  <c r="AC322" i="13"/>
  <c r="AB322" i="13"/>
  <c r="M322" i="13"/>
  <c r="AP322" i="13" s="1"/>
  <c r="F322" i="13"/>
  <c r="AG321" i="13"/>
  <c r="AD321" i="13"/>
  <c r="AC321" i="13"/>
  <c r="AB321" i="13"/>
  <c r="M321" i="13"/>
  <c r="AP321" i="13" s="1"/>
  <c r="F321" i="13"/>
  <c r="AG320" i="13"/>
  <c r="AD320" i="13"/>
  <c r="AC320" i="13"/>
  <c r="AB320" i="13"/>
  <c r="M320" i="13"/>
  <c r="AP320" i="13" s="1"/>
  <c r="F320" i="13"/>
  <c r="AG319" i="13"/>
  <c r="AD319" i="13"/>
  <c r="AC319" i="13"/>
  <c r="AB319" i="13"/>
  <c r="M319" i="13"/>
  <c r="AP319" i="13" s="1"/>
  <c r="F319" i="13"/>
  <c r="AG318" i="13"/>
  <c r="AD318" i="13"/>
  <c r="AC318" i="13"/>
  <c r="AB318" i="13"/>
  <c r="M318" i="13"/>
  <c r="AP318" i="13" s="1"/>
  <c r="F318" i="13"/>
  <c r="AG317" i="13"/>
  <c r="AD317" i="13"/>
  <c r="AC317" i="13"/>
  <c r="AB317" i="13"/>
  <c r="M317" i="13"/>
  <c r="AP317" i="13" s="1"/>
  <c r="F317" i="13"/>
  <c r="AG316" i="13"/>
  <c r="AD316" i="13"/>
  <c r="AC316" i="13"/>
  <c r="AB316" i="13"/>
  <c r="M316" i="13"/>
  <c r="AP316" i="13" s="1"/>
  <c r="F316" i="13"/>
  <c r="AG315" i="13"/>
  <c r="AD315" i="13"/>
  <c r="AC315" i="13"/>
  <c r="AB315" i="13"/>
  <c r="M315" i="13"/>
  <c r="AP315" i="13" s="1"/>
  <c r="F315" i="13"/>
  <c r="AG314" i="13"/>
  <c r="AD314" i="13"/>
  <c r="AC314" i="13"/>
  <c r="AB314" i="13"/>
  <c r="M314" i="13"/>
  <c r="AP314" i="13" s="1"/>
  <c r="F314" i="13"/>
  <c r="AG313" i="13"/>
  <c r="AD313" i="13"/>
  <c r="AC313" i="13"/>
  <c r="AB313" i="13"/>
  <c r="M313" i="13"/>
  <c r="AP313" i="13" s="1"/>
  <c r="F313" i="13"/>
  <c r="AG312" i="13"/>
  <c r="AD312" i="13"/>
  <c r="AC312" i="13"/>
  <c r="AB312" i="13"/>
  <c r="M312" i="13"/>
  <c r="AP312" i="13" s="1"/>
  <c r="F312" i="13"/>
  <c r="AG311" i="13"/>
  <c r="AD311" i="13"/>
  <c r="AC311" i="13"/>
  <c r="AB311" i="13"/>
  <c r="M311" i="13"/>
  <c r="AP311" i="13" s="1"/>
  <c r="F311" i="13"/>
  <c r="AG310" i="13"/>
  <c r="AD310" i="13"/>
  <c r="AC310" i="13"/>
  <c r="AB310" i="13"/>
  <c r="M310" i="13"/>
  <c r="AP310" i="13" s="1"/>
  <c r="F310" i="13"/>
  <c r="AG309" i="13"/>
  <c r="AD309" i="13"/>
  <c r="AC309" i="13"/>
  <c r="AB309" i="13"/>
  <c r="M309" i="13"/>
  <c r="AP309" i="13" s="1"/>
  <c r="F309" i="13"/>
  <c r="AG308" i="13"/>
  <c r="AD308" i="13"/>
  <c r="AC308" i="13"/>
  <c r="AB308" i="13"/>
  <c r="M308" i="13"/>
  <c r="AP308" i="13" s="1"/>
  <c r="F308" i="13"/>
  <c r="AG307" i="13"/>
  <c r="AD307" i="13"/>
  <c r="AC307" i="13"/>
  <c r="AB307" i="13"/>
  <c r="M307" i="13"/>
  <c r="AP307" i="13" s="1"/>
  <c r="F307" i="13"/>
  <c r="AG306" i="13"/>
  <c r="AD306" i="13"/>
  <c r="AC306" i="13"/>
  <c r="AB306" i="13"/>
  <c r="M306" i="13"/>
  <c r="AP306" i="13" s="1"/>
  <c r="F306" i="13"/>
  <c r="AG305" i="13"/>
  <c r="AD305" i="13"/>
  <c r="AC305" i="13"/>
  <c r="AB305" i="13"/>
  <c r="M305" i="13"/>
  <c r="AP305" i="13" s="1"/>
  <c r="F305" i="13"/>
  <c r="AG304" i="13"/>
  <c r="AD304" i="13"/>
  <c r="AC304" i="13"/>
  <c r="AB304" i="13"/>
  <c r="M304" i="13"/>
  <c r="AP304" i="13" s="1"/>
  <c r="F304" i="13"/>
  <c r="AG303" i="13"/>
  <c r="AD303" i="13"/>
  <c r="AC303" i="13"/>
  <c r="AB303" i="13"/>
  <c r="M303" i="13"/>
  <c r="AP303" i="13" s="1"/>
  <c r="F303" i="13"/>
  <c r="AG302" i="13"/>
  <c r="AD302" i="13"/>
  <c r="AC302" i="13"/>
  <c r="AB302" i="13"/>
  <c r="M302" i="13"/>
  <c r="AP302" i="13" s="1"/>
  <c r="F302" i="13"/>
  <c r="AG301" i="13"/>
  <c r="AD301" i="13"/>
  <c r="AC301" i="13"/>
  <c r="AB301" i="13"/>
  <c r="M301" i="13"/>
  <c r="AP301" i="13" s="1"/>
  <c r="F301" i="13"/>
  <c r="AG300" i="13"/>
  <c r="AD300" i="13"/>
  <c r="AC300" i="13"/>
  <c r="AB300" i="13"/>
  <c r="M300" i="13"/>
  <c r="AP300" i="13" s="1"/>
  <c r="F300" i="13"/>
  <c r="AG299" i="13"/>
  <c r="AD299" i="13"/>
  <c r="AC299" i="13"/>
  <c r="AB299" i="13"/>
  <c r="M299" i="13"/>
  <c r="AP299" i="13" s="1"/>
  <c r="F299" i="13"/>
  <c r="AG298" i="13"/>
  <c r="AD298" i="13"/>
  <c r="AC298" i="13"/>
  <c r="AB298" i="13"/>
  <c r="M298" i="13"/>
  <c r="AP298" i="13" s="1"/>
  <c r="F298" i="13"/>
  <c r="AG297" i="13"/>
  <c r="AD297" i="13"/>
  <c r="AC297" i="13"/>
  <c r="AB297" i="13"/>
  <c r="M297" i="13"/>
  <c r="AP297" i="13" s="1"/>
  <c r="F297" i="13"/>
  <c r="AG296" i="13"/>
  <c r="AD296" i="13"/>
  <c r="AC296" i="13"/>
  <c r="AB296" i="13"/>
  <c r="M296" i="13"/>
  <c r="AP296" i="13" s="1"/>
  <c r="F296" i="13"/>
  <c r="AG295" i="13"/>
  <c r="AD295" i="13"/>
  <c r="AC295" i="13"/>
  <c r="AB295" i="13"/>
  <c r="M295" i="13"/>
  <c r="AP295" i="13" s="1"/>
  <c r="F295" i="13"/>
  <c r="AG294" i="13"/>
  <c r="AD294" i="13"/>
  <c r="AC294" i="13"/>
  <c r="AB294" i="13"/>
  <c r="M294" i="13"/>
  <c r="AP294" i="13" s="1"/>
  <c r="F294" i="13"/>
  <c r="AG293" i="13"/>
  <c r="AD293" i="13"/>
  <c r="AC293" i="13"/>
  <c r="AB293" i="13"/>
  <c r="M293" i="13"/>
  <c r="AP293" i="13" s="1"/>
  <c r="F293" i="13"/>
  <c r="AG292" i="13"/>
  <c r="AD292" i="13"/>
  <c r="AC292" i="13"/>
  <c r="AB292" i="13"/>
  <c r="M292" i="13"/>
  <c r="AP292" i="13" s="1"/>
  <c r="F292" i="13"/>
  <c r="AG291" i="13"/>
  <c r="AD291" i="13"/>
  <c r="AC291" i="13"/>
  <c r="AB291" i="13"/>
  <c r="M291" i="13"/>
  <c r="AP291" i="13" s="1"/>
  <c r="F291" i="13"/>
  <c r="AG290" i="13"/>
  <c r="AD290" i="13"/>
  <c r="AC290" i="13"/>
  <c r="AB290" i="13"/>
  <c r="M290" i="13"/>
  <c r="AP290" i="13" s="1"/>
  <c r="F290" i="13"/>
  <c r="AG289" i="13"/>
  <c r="AD289" i="13"/>
  <c r="AC289" i="13"/>
  <c r="AB289" i="13"/>
  <c r="M289" i="13"/>
  <c r="AP289" i="13" s="1"/>
  <c r="F289" i="13"/>
  <c r="AG288" i="13"/>
  <c r="AD288" i="13"/>
  <c r="AC288" i="13"/>
  <c r="AB288" i="13"/>
  <c r="M288" i="13"/>
  <c r="AP288" i="13" s="1"/>
  <c r="F288" i="13"/>
  <c r="AG287" i="13"/>
  <c r="AD287" i="13"/>
  <c r="AC287" i="13"/>
  <c r="AB287" i="13"/>
  <c r="M287" i="13"/>
  <c r="AP287" i="13" s="1"/>
  <c r="F287" i="13"/>
  <c r="AG286" i="13"/>
  <c r="AD286" i="13"/>
  <c r="AC286" i="13"/>
  <c r="AB286" i="13"/>
  <c r="M286" i="13"/>
  <c r="AP286" i="13" s="1"/>
  <c r="F286" i="13"/>
  <c r="AG285" i="13"/>
  <c r="AD285" i="13"/>
  <c r="AC285" i="13"/>
  <c r="AB285" i="13"/>
  <c r="M285" i="13"/>
  <c r="AP285" i="13" s="1"/>
  <c r="F285" i="13"/>
  <c r="AG284" i="13"/>
  <c r="AD284" i="13"/>
  <c r="AC284" i="13"/>
  <c r="AB284" i="13"/>
  <c r="M284" i="13"/>
  <c r="AP284" i="13" s="1"/>
  <c r="F284" i="13"/>
  <c r="AG283" i="13"/>
  <c r="AD283" i="13"/>
  <c r="AC283" i="13"/>
  <c r="AB283" i="13"/>
  <c r="M283" i="13"/>
  <c r="AP283" i="13" s="1"/>
  <c r="F283" i="13"/>
  <c r="AG282" i="13"/>
  <c r="AD282" i="13"/>
  <c r="AC282" i="13"/>
  <c r="AB282" i="13"/>
  <c r="M282" i="13"/>
  <c r="AP282" i="13" s="1"/>
  <c r="F282" i="13"/>
  <c r="AG281" i="13"/>
  <c r="AD281" i="13"/>
  <c r="AC281" i="13"/>
  <c r="AB281" i="13"/>
  <c r="M281" i="13"/>
  <c r="AP281" i="13" s="1"/>
  <c r="F281" i="13"/>
  <c r="AG280" i="13"/>
  <c r="AD280" i="13"/>
  <c r="AC280" i="13"/>
  <c r="AB280" i="13"/>
  <c r="M280" i="13"/>
  <c r="AP280" i="13" s="1"/>
  <c r="F280" i="13"/>
  <c r="AG279" i="13"/>
  <c r="AD279" i="13"/>
  <c r="AC279" i="13"/>
  <c r="AB279" i="13"/>
  <c r="M279" i="13"/>
  <c r="AP279" i="13" s="1"/>
  <c r="F279" i="13"/>
  <c r="AG278" i="13"/>
  <c r="AD278" i="13"/>
  <c r="AC278" i="13"/>
  <c r="AB278" i="13"/>
  <c r="M278" i="13"/>
  <c r="AP278" i="13" s="1"/>
  <c r="F278" i="13"/>
  <c r="AG277" i="13"/>
  <c r="AD277" i="13"/>
  <c r="AC277" i="13"/>
  <c r="AB277" i="13"/>
  <c r="M277" i="13"/>
  <c r="AP277" i="13" s="1"/>
  <c r="F277" i="13"/>
  <c r="AG276" i="13"/>
  <c r="AD276" i="13"/>
  <c r="AC276" i="13"/>
  <c r="AB276" i="13"/>
  <c r="M276" i="13"/>
  <c r="AP276" i="13" s="1"/>
  <c r="F276" i="13"/>
  <c r="AG275" i="13"/>
  <c r="AD275" i="13"/>
  <c r="AC275" i="13"/>
  <c r="AB275" i="13"/>
  <c r="M275" i="13"/>
  <c r="AP275" i="13" s="1"/>
  <c r="F275" i="13"/>
  <c r="AG274" i="13"/>
  <c r="AD274" i="13"/>
  <c r="AC274" i="13"/>
  <c r="AB274" i="13"/>
  <c r="M274" i="13"/>
  <c r="AP274" i="13" s="1"/>
  <c r="F274" i="13"/>
  <c r="AG273" i="13"/>
  <c r="AD273" i="13"/>
  <c r="AC273" i="13"/>
  <c r="AB273" i="13"/>
  <c r="M273" i="13"/>
  <c r="AP273" i="13" s="1"/>
  <c r="F273" i="13"/>
  <c r="AG272" i="13"/>
  <c r="AD272" i="13"/>
  <c r="AC272" i="13"/>
  <c r="AB272" i="13"/>
  <c r="M272" i="13"/>
  <c r="AP272" i="13" s="1"/>
  <c r="F272" i="13"/>
  <c r="AG271" i="13"/>
  <c r="AD271" i="13"/>
  <c r="AC271" i="13"/>
  <c r="AB271" i="13"/>
  <c r="M271" i="13"/>
  <c r="AP271" i="13" s="1"/>
  <c r="F271" i="13"/>
  <c r="AG270" i="13"/>
  <c r="AD270" i="13"/>
  <c r="AC270" i="13"/>
  <c r="AB270" i="13"/>
  <c r="M270" i="13"/>
  <c r="AP270" i="13" s="1"/>
  <c r="F270" i="13"/>
  <c r="AG269" i="13"/>
  <c r="AD269" i="13"/>
  <c r="AC269" i="13"/>
  <c r="AB269" i="13"/>
  <c r="M269" i="13"/>
  <c r="AP269" i="13" s="1"/>
  <c r="F269" i="13"/>
  <c r="AG268" i="13"/>
  <c r="AD268" i="13"/>
  <c r="AC268" i="13"/>
  <c r="AB268" i="13"/>
  <c r="M268" i="13"/>
  <c r="AP268" i="13" s="1"/>
  <c r="F268" i="13"/>
  <c r="AG267" i="13"/>
  <c r="AD267" i="13"/>
  <c r="AC267" i="13"/>
  <c r="AB267" i="13"/>
  <c r="M267" i="13"/>
  <c r="AP267" i="13" s="1"/>
  <c r="F267" i="13"/>
  <c r="AG266" i="13"/>
  <c r="AD266" i="13"/>
  <c r="AC266" i="13"/>
  <c r="AB266" i="13"/>
  <c r="M266" i="13"/>
  <c r="AP266" i="13" s="1"/>
  <c r="F266" i="13"/>
  <c r="AG265" i="13"/>
  <c r="AD265" i="13"/>
  <c r="AC265" i="13"/>
  <c r="AB265" i="13"/>
  <c r="M265" i="13"/>
  <c r="AP265" i="13" s="1"/>
  <c r="F265" i="13"/>
  <c r="AG264" i="13"/>
  <c r="AD264" i="13"/>
  <c r="AC264" i="13"/>
  <c r="AB264" i="13"/>
  <c r="M264" i="13"/>
  <c r="AP264" i="13" s="1"/>
  <c r="F264" i="13"/>
  <c r="AG263" i="13"/>
  <c r="AD263" i="13"/>
  <c r="AC263" i="13"/>
  <c r="AB263" i="13"/>
  <c r="M263" i="13"/>
  <c r="AP263" i="13" s="1"/>
  <c r="F263" i="13"/>
  <c r="AG262" i="13"/>
  <c r="AD262" i="13"/>
  <c r="AC262" i="13"/>
  <c r="AB262" i="13"/>
  <c r="M262" i="13"/>
  <c r="AP262" i="13" s="1"/>
  <c r="F262" i="13"/>
  <c r="AG261" i="13"/>
  <c r="AD261" i="13"/>
  <c r="AC261" i="13"/>
  <c r="AB261" i="13"/>
  <c r="M261" i="13"/>
  <c r="AP261" i="13" s="1"/>
  <c r="F261" i="13"/>
  <c r="AG260" i="13"/>
  <c r="AD260" i="13"/>
  <c r="AC260" i="13"/>
  <c r="AB260" i="13"/>
  <c r="M260" i="13"/>
  <c r="AP260" i="13" s="1"/>
  <c r="F260" i="13"/>
  <c r="AG259" i="13"/>
  <c r="AD259" i="13"/>
  <c r="AC259" i="13"/>
  <c r="AB259" i="13"/>
  <c r="M259" i="13"/>
  <c r="AP259" i="13" s="1"/>
  <c r="F259" i="13"/>
  <c r="AG258" i="13"/>
  <c r="AD258" i="13"/>
  <c r="AC258" i="13"/>
  <c r="AB258" i="13"/>
  <c r="M258" i="13"/>
  <c r="AP258" i="13" s="1"/>
  <c r="F258" i="13"/>
  <c r="AG257" i="13"/>
  <c r="AD257" i="13"/>
  <c r="AC257" i="13"/>
  <c r="AB257" i="13"/>
  <c r="M257" i="13"/>
  <c r="AP257" i="13" s="1"/>
  <c r="F257" i="13"/>
  <c r="AG256" i="13"/>
  <c r="AD256" i="13"/>
  <c r="AC256" i="13"/>
  <c r="AB256" i="13"/>
  <c r="M256" i="13"/>
  <c r="AP256" i="13" s="1"/>
  <c r="F256" i="13"/>
  <c r="AG255" i="13"/>
  <c r="AD255" i="13"/>
  <c r="AC255" i="13"/>
  <c r="AB255" i="13"/>
  <c r="M255" i="13"/>
  <c r="AP255" i="13" s="1"/>
  <c r="F255" i="13"/>
  <c r="AG254" i="13"/>
  <c r="AD254" i="13"/>
  <c r="AC254" i="13"/>
  <c r="AB254" i="13"/>
  <c r="M254" i="13"/>
  <c r="AP254" i="13" s="1"/>
  <c r="F254" i="13"/>
  <c r="AG253" i="13"/>
  <c r="AD253" i="13"/>
  <c r="AC253" i="13"/>
  <c r="AB253" i="13"/>
  <c r="M253" i="13"/>
  <c r="AP253" i="13" s="1"/>
  <c r="F253" i="13"/>
  <c r="AG252" i="13"/>
  <c r="AD252" i="13"/>
  <c r="AC252" i="13"/>
  <c r="AB252" i="13"/>
  <c r="M252" i="13"/>
  <c r="AP252" i="13" s="1"/>
  <c r="F252" i="13"/>
  <c r="AG251" i="13"/>
  <c r="AD251" i="13"/>
  <c r="AC251" i="13"/>
  <c r="AB251" i="13"/>
  <c r="M251" i="13"/>
  <c r="AP251" i="13" s="1"/>
  <c r="F251" i="13"/>
  <c r="AG250" i="13"/>
  <c r="AD250" i="13"/>
  <c r="AC250" i="13"/>
  <c r="AB250" i="13"/>
  <c r="M250" i="13"/>
  <c r="AP250" i="13" s="1"/>
  <c r="F250" i="13"/>
  <c r="AG249" i="13"/>
  <c r="AD249" i="13"/>
  <c r="AC249" i="13"/>
  <c r="AB249" i="13"/>
  <c r="M249" i="13"/>
  <c r="AP249" i="13" s="1"/>
  <c r="F249" i="13"/>
  <c r="AG248" i="13"/>
  <c r="AD248" i="13"/>
  <c r="AC248" i="13"/>
  <c r="AB248" i="13"/>
  <c r="M248" i="13"/>
  <c r="AP248" i="13" s="1"/>
  <c r="F248" i="13"/>
  <c r="AG247" i="13"/>
  <c r="AD247" i="13"/>
  <c r="AC247" i="13"/>
  <c r="AB247" i="13"/>
  <c r="M247" i="13"/>
  <c r="AP247" i="13" s="1"/>
  <c r="F247" i="13"/>
  <c r="AG246" i="13"/>
  <c r="AD246" i="13"/>
  <c r="AC246" i="13"/>
  <c r="AB246" i="13"/>
  <c r="M246" i="13"/>
  <c r="AP246" i="13" s="1"/>
  <c r="F246" i="13"/>
  <c r="AG245" i="13"/>
  <c r="AD245" i="13"/>
  <c r="AC245" i="13"/>
  <c r="AB245" i="13"/>
  <c r="M245" i="13"/>
  <c r="AP245" i="13" s="1"/>
  <c r="F245" i="13"/>
  <c r="AG244" i="13"/>
  <c r="AD244" i="13"/>
  <c r="AC244" i="13"/>
  <c r="AB244" i="13"/>
  <c r="M244" i="13"/>
  <c r="AP244" i="13" s="1"/>
  <c r="F244" i="13"/>
  <c r="AG243" i="13"/>
  <c r="AD243" i="13"/>
  <c r="AC243" i="13"/>
  <c r="AB243" i="13"/>
  <c r="M243" i="13"/>
  <c r="AP243" i="13" s="1"/>
  <c r="F243" i="13"/>
  <c r="AG242" i="13"/>
  <c r="AD242" i="13"/>
  <c r="AC242" i="13"/>
  <c r="AB242" i="13"/>
  <c r="M242" i="13"/>
  <c r="AP242" i="13" s="1"/>
  <c r="F242" i="13"/>
  <c r="AG241" i="13"/>
  <c r="AD241" i="13"/>
  <c r="AC241" i="13"/>
  <c r="AB241" i="13"/>
  <c r="M241" i="13"/>
  <c r="AP241" i="13" s="1"/>
  <c r="F241" i="13"/>
  <c r="AG240" i="13"/>
  <c r="AD240" i="13"/>
  <c r="AC240" i="13"/>
  <c r="AB240" i="13"/>
  <c r="M240" i="13"/>
  <c r="AP240" i="13" s="1"/>
  <c r="F240" i="13"/>
  <c r="AG239" i="13"/>
  <c r="AD239" i="13"/>
  <c r="AC239" i="13"/>
  <c r="AB239" i="13"/>
  <c r="M239" i="13"/>
  <c r="AP239" i="13" s="1"/>
  <c r="F239" i="13"/>
  <c r="AG238" i="13"/>
  <c r="AD238" i="13"/>
  <c r="AC238" i="13"/>
  <c r="AB238" i="13"/>
  <c r="M238" i="13"/>
  <c r="AP238" i="13" s="1"/>
  <c r="F238" i="13"/>
  <c r="AG237" i="13"/>
  <c r="AD237" i="13"/>
  <c r="AC237" i="13"/>
  <c r="AB237" i="13"/>
  <c r="M237" i="13"/>
  <c r="AP237" i="13" s="1"/>
  <c r="F237" i="13"/>
  <c r="AG236" i="13"/>
  <c r="AD236" i="13"/>
  <c r="AC236" i="13"/>
  <c r="AB236" i="13"/>
  <c r="M236" i="13"/>
  <c r="AP236" i="13" s="1"/>
  <c r="F236" i="13"/>
  <c r="AG235" i="13"/>
  <c r="AD235" i="13"/>
  <c r="AC235" i="13"/>
  <c r="AB235" i="13"/>
  <c r="M235" i="13"/>
  <c r="AP235" i="13" s="1"/>
  <c r="F235" i="13"/>
  <c r="AG234" i="13"/>
  <c r="AD234" i="13"/>
  <c r="AC234" i="13"/>
  <c r="AB234" i="13"/>
  <c r="M234" i="13"/>
  <c r="AP234" i="13" s="1"/>
  <c r="F234" i="13"/>
  <c r="AG233" i="13"/>
  <c r="AD233" i="13"/>
  <c r="AC233" i="13"/>
  <c r="AB233" i="13"/>
  <c r="M233" i="13"/>
  <c r="AP233" i="13" s="1"/>
  <c r="F233" i="13"/>
  <c r="AG232" i="13"/>
  <c r="AD232" i="13"/>
  <c r="AC232" i="13"/>
  <c r="AB232" i="13"/>
  <c r="M232" i="13"/>
  <c r="AP232" i="13" s="1"/>
  <c r="F232" i="13"/>
  <c r="AG231" i="13"/>
  <c r="AD231" i="13"/>
  <c r="AC231" i="13"/>
  <c r="AB231" i="13"/>
  <c r="M231" i="13"/>
  <c r="AP231" i="13" s="1"/>
  <c r="F231" i="13"/>
  <c r="AG230" i="13"/>
  <c r="AD230" i="13"/>
  <c r="AC230" i="13"/>
  <c r="AB230" i="13"/>
  <c r="M230" i="13"/>
  <c r="AP230" i="13" s="1"/>
  <c r="F230" i="13"/>
  <c r="AG229" i="13"/>
  <c r="AD229" i="13"/>
  <c r="AC229" i="13"/>
  <c r="AB229" i="13"/>
  <c r="M229" i="13"/>
  <c r="AP229" i="13" s="1"/>
  <c r="F229" i="13"/>
  <c r="AG228" i="13"/>
  <c r="AD228" i="13"/>
  <c r="AC228" i="13"/>
  <c r="AB228" i="13"/>
  <c r="M228" i="13"/>
  <c r="AP228" i="13" s="1"/>
  <c r="F228" i="13"/>
  <c r="AG227" i="13"/>
  <c r="AD227" i="13"/>
  <c r="AC227" i="13"/>
  <c r="AB227" i="13"/>
  <c r="M227" i="13"/>
  <c r="AP227" i="13" s="1"/>
  <c r="F227" i="13"/>
  <c r="AG226" i="13"/>
  <c r="AD226" i="13"/>
  <c r="AC226" i="13"/>
  <c r="AB226" i="13"/>
  <c r="M226" i="13"/>
  <c r="AP226" i="13" s="1"/>
  <c r="F226" i="13"/>
  <c r="AP225" i="13"/>
  <c r="AG225" i="13"/>
  <c r="AD225" i="13"/>
  <c r="AC225" i="13"/>
  <c r="AB225" i="13"/>
  <c r="M225" i="13"/>
  <c r="F225" i="13"/>
  <c r="AP224" i="13"/>
  <c r="AG224" i="13"/>
  <c r="AD224" i="13"/>
  <c r="AC224" i="13"/>
  <c r="AB224" i="13"/>
  <c r="M224" i="13"/>
  <c r="F224" i="13"/>
  <c r="AP223" i="13"/>
  <c r="AG223" i="13"/>
  <c r="AD223" i="13"/>
  <c r="AC223" i="13"/>
  <c r="AB223" i="13"/>
  <c r="M223" i="13"/>
  <c r="F223" i="13"/>
  <c r="AP222" i="13"/>
  <c r="AG222" i="13"/>
  <c r="AD222" i="13"/>
  <c r="AC222" i="13"/>
  <c r="AB222" i="13"/>
  <c r="M222" i="13"/>
  <c r="F222" i="13"/>
  <c r="AP221" i="13"/>
  <c r="AG221" i="13"/>
  <c r="AD221" i="13"/>
  <c r="AC221" i="13"/>
  <c r="AB221" i="13"/>
  <c r="M221" i="13"/>
  <c r="F221" i="13"/>
  <c r="AP220" i="13"/>
  <c r="AG220" i="13"/>
  <c r="AD220" i="13"/>
  <c r="AC220" i="13"/>
  <c r="AB220" i="13"/>
  <c r="M220" i="13"/>
  <c r="F220" i="13"/>
  <c r="AP219" i="13"/>
  <c r="AG219" i="13"/>
  <c r="AD219" i="13"/>
  <c r="AC219" i="13"/>
  <c r="AB219" i="13"/>
  <c r="M219" i="13"/>
  <c r="F219" i="13"/>
  <c r="AP218" i="13"/>
  <c r="AG218" i="13"/>
  <c r="AD218" i="13"/>
  <c r="AC218" i="13"/>
  <c r="AB218" i="13"/>
  <c r="M218" i="13"/>
  <c r="F218" i="13"/>
  <c r="AP217" i="13"/>
  <c r="AG217" i="13"/>
  <c r="AD217" i="13"/>
  <c r="AC217" i="13"/>
  <c r="AB217" i="13"/>
  <c r="M217" i="13"/>
  <c r="F217" i="13"/>
  <c r="AP216" i="13"/>
  <c r="AG216" i="13"/>
  <c r="AD216" i="13"/>
  <c r="AC216" i="13"/>
  <c r="AB216" i="13"/>
  <c r="M216" i="13"/>
  <c r="F216" i="13"/>
  <c r="AP215" i="13"/>
  <c r="AG215" i="13"/>
  <c r="AD215" i="13"/>
  <c r="AC215" i="13"/>
  <c r="AB215" i="13"/>
  <c r="M215" i="13"/>
  <c r="F215" i="13"/>
  <c r="AP214" i="13"/>
  <c r="AG214" i="13"/>
  <c r="AD214" i="13"/>
  <c r="AC214" i="13"/>
  <c r="AB214" i="13"/>
  <c r="M214" i="13"/>
  <c r="F214" i="13"/>
  <c r="AP213" i="13"/>
  <c r="AG213" i="13"/>
  <c r="AD213" i="13"/>
  <c r="AC213" i="13"/>
  <c r="AB213" i="13"/>
  <c r="M213" i="13"/>
  <c r="F213" i="13"/>
  <c r="AP212" i="13"/>
  <c r="AG212" i="13"/>
  <c r="AD212" i="13"/>
  <c r="AC212" i="13"/>
  <c r="AB212" i="13"/>
  <c r="M212" i="13"/>
  <c r="F212" i="13"/>
  <c r="AP211" i="13"/>
  <c r="AG211" i="13"/>
  <c r="AD211" i="13"/>
  <c r="AC211" i="13"/>
  <c r="AB211" i="13"/>
  <c r="M211" i="13"/>
  <c r="F211" i="13"/>
  <c r="AP210" i="13"/>
  <c r="AG210" i="13"/>
  <c r="AD210" i="13"/>
  <c r="AC210" i="13"/>
  <c r="AB210" i="13"/>
  <c r="M210" i="13"/>
  <c r="F210" i="13"/>
  <c r="AP209" i="13"/>
  <c r="AG209" i="13"/>
  <c r="AD209" i="13"/>
  <c r="AC209" i="13"/>
  <c r="AB209" i="13"/>
  <c r="M209" i="13"/>
  <c r="F209" i="13"/>
  <c r="AP208" i="13"/>
  <c r="AG208" i="13"/>
  <c r="AD208" i="13"/>
  <c r="AC208" i="13"/>
  <c r="AB208" i="13"/>
  <c r="M208" i="13"/>
  <c r="F208" i="13"/>
  <c r="AP207" i="13"/>
  <c r="AG207" i="13"/>
  <c r="AD207" i="13"/>
  <c r="AC207" i="13"/>
  <c r="AB207" i="13"/>
  <c r="M207" i="13"/>
  <c r="F207" i="13"/>
  <c r="AP206" i="13"/>
  <c r="AG206" i="13"/>
  <c r="AD206" i="13"/>
  <c r="AC206" i="13"/>
  <c r="AB206" i="13"/>
  <c r="M206" i="13"/>
  <c r="F206" i="13"/>
  <c r="AP205" i="13"/>
  <c r="AG205" i="13"/>
  <c r="AD205" i="13"/>
  <c r="AC205" i="13"/>
  <c r="AB205" i="13"/>
  <c r="M205" i="13"/>
  <c r="F205" i="13"/>
  <c r="AP204" i="13"/>
  <c r="AG204" i="13"/>
  <c r="AD204" i="13"/>
  <c r="AC204" i="13"/>
  <c r="AB204" i="13"/>
  <c r="M204" i="13"/>
  <c r="F204" i="13"/>
  <c r="AP203" i="13"/>
  <c r="AG203" i="13"/>
  <c r="AD203" i="13"/>
  <c r="AC203" i="13"/>
  <c r="AB203" i="13"/>
  <c r="M203" i="13"/>
  <c r="F203" i="13"/>
  <c r="AP202" i="13"/>
  <c r="AG202" i="13"/>
  <c r="AD202" i="13"/>
  <c r="AC202" i="13"/>
  <c r="AB202" i="13"/>
  <c r="M202" i="13"/>
  <c r="F202" i="13"/>
  <c r="AP201" i="13"/>
  <c r="AG201" i="13"/>
  <c r="AD201" i="13"/>
  <c r="AC201" i="13"/>
  <c r="AB201" i="13"/>
  <c r="M201" i="13"/>
  <c r="F201" i="13"/>
  <c r="AP200" i="13"/>
  <c r="AG200" i="13"/>
  <c r="AD200" i="13"/>
  <c r="AC200" i="13"/>
  <c r="AB200" i="13"/>
  <c r="M200" i="13"/>
  <c r="F200" i="13"/>
  <c r="AP199" i="13"/>
  <c r="AG199" i="13"/>
  <c r="AD199" i="13"/>
  <c r="AC199" i="13"/>
  <c r="AB199" i="13"/>
  <c r="M199" i="13"/>
  <c r="F199" i="13"/>
  <c r="AP198" i="13"/>
  <c r="AG198" i="13"/>
  <c r="AD198" i="13"/>
  <c r="AC198" i="13"/>
  <c r="AB198" i="13"/>
  <c r="M198" i="13"/>
  <c r="F198" i="13"/>
  <c r="AP197" i="13"/>
  <c r="AG197" i="13"/>
  <c r="AD197" i="13"/>
  <c r="AC197" i="13"/>
  <c r="AB197" i="13"/>
  <c r="M197" i="13"/>
  <c r="F197" i="13"/>
  <c r="AP196" i="13"/>
  <c r="AG196" i="13"/>
  <c r="AD196" i="13"/>
  <c r="AC196" i="13"/>
  <c r="AB196" i="13"/>
  <c r="M196" i="13"/>
  <c r="F196" i="13"/>
  <c r="AP195" i="13"/>
  <c r="AG195" i="13"/>
  <c r="AD195" i="13"/>
  <c r="AC195" i="13"/>
  <c r="AB195" i="13"/>
  <c r="M195" i="13"/>
  <c r="F195" i="13"/>
  <c r="AP194" i="13"/>
  <c r="AG194" i="13"/>
  <c r="AD194" i="13"/>
  <c r="AC194" i="13"/>
  <c r="AB194" i="13"/>
  <c r="M194" i="13"/>
  <c r="F194" i="13"/>
  <c r="AP193" i="13"/>
  <c r="AG193" i="13"/>
  <c r="AD193" i="13"/>
  <c r="AC193" i="13"/>
  <c r="AB193" i="13"/>
  <c r="M193" i="13"/>
  <c r="F193" i="13"/>
  <c r="AP192" i="13"/>
  <c r="AG192" i="13"/>
  <c r="AD192" i="13"/>
  <c r="AC192" i="13"/>
  <c r="AB192" i="13"/>
  <c r="M192" i="13"/>
  <c r="F192" i="13"/>
  <c r="AP191" i="13"/>
  <c r="AG191" i="13"/>
  <c r="AD191" i="13"/>
  <c r="AC191" i="13"/>
  <c r="AB191" i="13"/>
  <c r="M191" i="13"/>
  <c r="F191" i="13"/>
  <c r="AP190" i="13"/>
  <c r="AG190" i="13"/>
  <c r="AD190" i="13"/>
  <c r="AC190" i="13"/>
  <c r="AB190" i="13"/>
  <c r="M190" i="13"/>
  <c r="F190" i="13"/>
  <c r="AP189" i="13"/>
  <c r="AG189" i="13"/>
  <c r="AD189" i="13"/>
  <c r="AC189" i="13"/>
  <c r="AB189" i="13"/>
  <c r="M189" i="13"/>
  <c r="F189" i="13"/>
  <c r="AP188" i="13"/>
  <c r="AG188" i="13"/>
  <c r="AD188" i="13"/>
  <c r="AC188" i="13"/>
  <c r="AB188" i="13"/>
  <c r="M188" i="13"/>
  <c r="F188" i="13"/>
  <c r="AP187" i="13"/>
  <c r="AG187" i="13"/>
  <c r="AD187" i="13"/>
  <c r="AC187" i="13"/>
  <c r="AB187" i="13"/>
  <c r="M187" i="13"/>
  <c r="F187" i="13"/>
  <c r="AP186" i="13"/>
  <c r="AG186" i="13"/>
  <c r="AD186" i="13"/>
  <c r="AC186" i="13"/>
  <c r="AB186" i="13"/>
  <c r="M186" i="13"/>
  <c r="F186" i="13"/>
  <c r="AP185" i="13"/>
  <c r="AG185" i="13"/>
  <c r="AD185" i="13"/>
  <c r="AC185" i="13"/>
  <c r="AB185" i="13"/>
  <c r="M185" i="13"/>
  <c r="F185" i="13"/>
  <c r="AP184" i="13"/>
  <c r="AG184" i="13"/>
  <c r="AD184" i="13"/>
  <c r="AC184" i="13"/>
  <c r="AB184" i="13"/>
  <c r="M184" i="13"/>
  <c r="F184" i="13"/>
  <c r="AP183" i="13"/>
  <c r="AG183" i="13"/>
  <c r="AD183" i="13"/>
  <c r="AC183" i="13"/>
  <c r="AB183" i="13"/>
  <c r="M183" i="13"/>
  <c r="F183" i="13"/>
  <c r="AP182" i="13"/>
  <c r="AG182" i="13"/>
  <c r="AD182" i="13"/>
  <c r="AC182" i="13"/>
  <c r="AB182" i="13"/>
  <c r="M182" i="13"/>
  <c r="F182" i="13"/>
  <c r="AP181" i="13"/>
  <c r="AG181" i="13"/>
  <c r="AD181" i="13"/>
  <c r="AC181" i="13"/>
  <c r="AB181" i="13"/>
  <c r="M181" i="13"/>
  <c r="F181" i="13"/>
  <c r="AP180" i="13"/>
  <c r="AG180" i="13"/>
  <c r="AD180" i="13"/>
  <c r="AC180" i="13"/>
  <c r="AB180" i="13"/>
  <c r="M180" i="13"/>
  <c r="F180" i="13"/>
  <c r="AP179" i="13"/>
  <c r="AG179" i="13"/>
  <c r="AD179" i="13"/>
  <c r="AC179" i="13"/>
  <c r="AB179" i="13"/>
  <c r="M179" i="13"/>
  <c r="F179" i="13"/>
  <c r="AP178" i="13"/>
  <c r="AG178" i="13"/>
  <c r="AD178" i="13"/>
  <c r="AC178" i="13"/>
  <c r="AB178" i="13"/>
  <c r="M178" i="13"/>
  <c r="F178" i="13"/>
  <c r="AP177" i="13"/>
  <c r="AG177" i="13"/>
  <c r="AD177" i="13"/>
  <c r="AC177" i="13"/>
  <c r="AB177" i="13"/>
  <c r="M177" i="13"/>
  <c r="F177" i="13"/>
  <c r="AP176" i="13"/>
  <c r="AG176" i="13"/>
  <c r="AD176" i="13"/>
  <c r="AC176" i="13"/>
  <c r="AB176" i="13"/>
  <c r="M176" i="13"/>
  <c r="F176" i="13"/>
  <c r="AP175" i="13"/>
  <c r="AG175" i="13"/>
  <c r="AD175" i="13"/>
  <c r="AC175" i="13"/>
  <c r="AB175" i="13"/>
  <c r="M175" i="13"/>
  <c r="F175" i="13"/>
  <c r="AP174" i="13"/>
  <c r="AG174" i="13"/>
  <c r="AD174" i="13"/>
  <c r="AC174" i="13"/>
  <c r="AB174" i="13"/>
  <c r="M174" i="13"/>
  <c r="F174" i="13"/>
  <c r="AP173" i="13"/>
  <c r="AG173" i="13"/>
  <c r="AD173" i="13"/>
  <c r="AC173" i="13"/>
  <c r="AB173" i="13"/>
  <c r="M173" i="13"/>
  <c r="F173" i="13"/>
  <c r="AP172" i="13"/>
  <c r="AG172" i="13"/>
  <c r="AD172" i="13"/>
  <c r="AC172" i="13"/>
  <c r="AB172" i="13"/>
  <c r="M172" i="13"/>
  <c r="F172" i="13"/>
  <c r="AP171" i="13"/>
  <c r="AG171" i="13"/>
  <c r="AD171" i="13"/>
  <c r="AC171" i="13"/>
  <c r="AB171" i="13"/>
  <c r="M171" i="13"/>
  <c r="F171" i="13"/>
  <c r="AP170" i="13"/>
  <c r="AG170" i="13"/>
  <c r="AD170" i="13"/>
  <c r="AC170" i="13"/>
  <c r="AB170" i="13"/>
  <c r="M170" i="13"/>
  <c r="F170" i="13"/>
  <c r="AP169" i="13"/>
  <c r="AG169" i="13"/>
  <c r="AD169" i="13"/>
  <c r="AC169" i="13"/>
  <c r="AB169" i="13"/>
  <c r="M169" i="13"/>
  <c r="F169" i="13"/>
  <c r="AP168" i="13"/>
  <c r="AG168" i="13"/>
  <c r="AD168" i="13"/>
  <c r="AC168" i="13"/>
  <c r="AB168" i="13"/>
  <c r="M168" i="13"/>
  <c r="F168" i="13"/>
  <c r="AP167" i="13"/>
  <c r="AG167" i="13"/>
  <c r="AD167" i="13"/>
  <c r="AC167" i="13"/>
  <c r="AB167" i="13"/>
  <c r="M167" i="13"/>
  <c r="F167" i="13"/>
  <c r="AP166" i="13"/>
  <c r="AG166" i="13"/>
  <c r="AD166" i="13"/>
  <c r="AC166" i="13"/>
  <c r="AB166" i="13"/>
  <c r="M166" i="13"/>
  <c r="F166" i="13"/>
  <c r="AP165" i="13"/>
  <c r="AG165" i="13"/>
  <c r="AD165" i="13"/>
  <c r="AC165" i="13"/>
  <c r="AB165" i="13"/>
  <c r="M165" i="13"/>
  <c r="F165" i="13"/>
  <c r="AP164" i="13"/>
  <c r="AG164" i="13"/>
  <c r="AD164" i="13"/>
  <c r="AC164" i="13"/>
  <c r="AB164" i="13"/>
  <c r="M164" i="13"/>
  <c r="F164" i="13"/>
  <c r="AP163" i="13"/>
  <c r="AG163" i="13"/>
  <c r="AD163" i="13"/>
  <c r="AC163" i="13"/>
  <c r="AB163" i="13"/>
  <c r="M163" i="13"/>
  <c r="F163" i="13"/>
  <c r="AP162" i="13"/>
  <c r="AG162" i="13"/>
  <c r="AD162" i="13"/>
  <c r="AC162" i="13"/>
  <c r="AB162" i="13"/>
  <c r="M162" i="13"/>
  <c r="F162" i="13"/>
  <c r="AP161" i="13"/>
  <c r="AG161" i="13"/>
  <c r="AD161" i="13"/>
  <c r="AC161" i="13"/>
  <c r="AB161" i="13"/>
  <c r="M161" i="13"/>
  <c r="F161" i="13"/>
  <c r="AP160" i="13"/>
  <c r="AG160" i="13"/>
  <c r="AD160" i="13"/>
  <c r="AC160" i="13"/>
  <c r="AB160" i="13"/>
  <c r="M160" i="13"/>
  <c r="F160" i="13"/>
  <c r="AP159" i="13"/>
  <c r="AG159" i="13"/>
  <c r="AD159" i="13"/>
  <c r="AC159" i="13"/>
  <c r="AB159" i="13"/>
  <c r="M159" i="13"/>
  <c r="F159" i="13"/>
  <c r="AP158" i="13"/>
  <c r="AG158" i="13"/>
  <c r="AD158" i="13"/>
  <c r="AC158" i="13"/>
  <c r="AB158" i="13"/>
  <c r="M158" i="13"/>
  <c r="F158" i="13"/>
  <c r="AP157" i="13"/>
  <c r="AG157" i="13"/>
  <c r="AD157" i="13"/>
  <c r="AC157" i="13"/>
  <c r="AB157" i="13"/>
  <c r="M157" i="13"/>
  <c r="F157" i="13"/>
  <c r="AP156" i="13"/>
  <c r="AG156" i="13"/>
  <c r="AD156" i="13"/>
  <c r="AC156" i="13"/>
  <c r="AB156" i="13"/>
  <c r="M156" i="13"/>
  <c r="F156" i="13"/>
  <c r="AP155" i="13"/>
  <c r="AG155" i="13"/>
  <c r="AD155" i="13"/>
  <c r="AC155" i="13"/>
  <c r="AB155" i="13"/>
  <c r="M155" i="13"/>
  <c r="F155" i="13"/>
  <c r="AP154" i="13"/>
  <c r="AG154" i="13"/>
  <c r="AD154" i="13"/>
  <c r="AC154" i="13"/>
  <c r="AB154" i="13"/>
  <c r="M154" i="13"/>
  <c r="F154" i="13"/>
  <c r="AP153" i="13"/>
  <c r="AG153" i="13"/>
  <c r="AD153" i="13"/>
  <c r="AC153" i="13"/>
  <c r="AB153" i="13"/>
  <c r="M153" i="13"/>
  <c r="F153" i="13"/>
  <c r="AP152" i="13"/>
  <c r="AG152" i="13"/>
  <c r="AD152" i="13"/>
  <c r="AC152" i="13"/>
  <c r="AB152" i="13"/>
  <c r="M152" i="13"/>
  <c r="F152" i="13"/>
  <c r="AP151" i="13"/>
  <c r="AG151" i="13"/>
  <c r="AD151" i="13"/>
  <c r="AC151" i="13"/>
  <c r="AB151" i="13"/>
  <c r="M151" i="13"/>
  <c r="F151" i="13"/>
  <c r="AP150" i="13"/>
  <c r="AG150" i="13"/>
  <c r="AD150" i="13"/>
  <c r="AC150" i="13"/>
  <c r="AB150" i="13"/>
  <c r="M150" i="13"/>
  <c r="F150" i="13"/>
  <c r="AP149" i="13"/>
  <c r="AG149" i="13"/>
  <c r="AD149" i="13"/>
  <c r="AC149" i="13"/>
  <c r="AB149" i="13"/>
  <c r="M149" i="13"/>
  <c r="F149" i="13"/>
  <c r="AP148" i="13"/>
  <c r="AG148" i="13"/>
  <c r="AD148" i="13"/>
  <c r="AC148" i="13"/>
  <c r="AB148" i="13"/>
  <c r="M148" i="13"/>
  <c r="F148" i="13"/>
  <c r="AP147" i="13"/>
  <c r="AG147" i="13"/>
  <c r="AD147" i="13"/>
  <c r="AC147" i="13"/>
  <c r="AB147" i="13"/>
  <c r="M147" i="13"/>
  <c r="F147" i="13"/>
  <c r="AP146" i="13"/>
  <c r="AG146" i="13"/>
  <c r="AD146" i="13"/>
  <c r="AC146" i="13"/>
  <c r="AB146" i="13"/>
  <c r="M146" i="13"/>
  <c r="F146" i="13"/>
  <c r="AP145" i="13"/>
  <c r="AG145" i="13"/>
  <c r="AD145" i="13"/>
  <c r="AC145" i="13"/>
  <c r="AB145" i="13"/>
  <c r="M145" i="13"/>
  <c r="F145" i="13"/>
  <c r="AP144" i="13"/>
  <c r="AG144" i="13"/>
  <c r="AD144" i="13"/>
  <c r="AC144" i="13"/>
  <c r="AB144" i="13"/>
  <c r="M144" i="13"/>
  <c r="F144" i="13"/>
  <c r="AP143" i="13"/>
  <c r="AG143" i="13"/>
  <c r="AD143" i="13"/>
  <c r="AC143" i="13"/>
  <c r="AB143" i="13"/>
  <c r="M143" i="13"/>
  <c r="F143" i="13"/>
  <c r="AP142" i="13"/>
  <c r="AG142" i="13"/>
  <c r="AD142" i="13"/>
  <c r="AC142" i="13"/>
  <c r="AB142" i="13"/>
  <c r="M142" i="13"/>
  <c r="F142" i="13"/>
  <c r="AP141" i="13"/>
  <c r="AG141" i="13"/>
  <c r="AD141" i="13"/>
  <c r="AC141" i="13"/>
  <c r="AB141" i="13"/>
  <c r="M141" i="13"/>
  <c r="F141" i="13"/>
  <c r="AP140" i="13"/>
  <c r="AG140" i="13"/>
  <c r="AD140" i="13"/>
  <c r="AC140" i="13"/>
  <c r="AB140" i="13"/>
  <c r="M140" i="13"/>
  <c r="F140" i="13"/>
  <c r="AP139" i="13"/>
  <c r="AG139" i="13"/>
  <c r="AD139" i="13"/>
  <c r="AC139" i="13"/>
  <c r="AB139" i="13"/>
  <c r="M139" i="13"/>
  <c r="F139" i="13"/>
  <c r="AP138" i="13"/>
  <c r="AG138" i="13"/>
  <c r="AD138" i="13"/>
  <c r="AC138" i="13"/>
  <c r="AB138" i="13"/>
  <c r="M138" i="13"/>
  <c r="F138" i="13"/>
  <c r="AP137" i="13"/>
  <c r="AG137" i="13"/>
  <c r="AD137" i="13"/>
  <c r="AC137" i="13"/>
  <c r="AB137" i="13"/>
  <c r="M137" i="13"/>
  <c r="F137" i="13"/>
  <c r="AP136" i="13"/>
  <c r="AG136" i="13"/>
  <c r="AD136" i="13"/>
  <c r="AC136" i="13"/>
  <c r="AB136" i="13"/>
  <c r="M136" i="13"/>
  <c r="F136" i="13"/>
  <c r="AG135" i="13"/>
  <c r="AD135" i="13"/>
  <c r="AC135" i="13"/>
  <c r="AB135" i="13"/>
  <c r="M135" i="13"/>
  <c r="AP135" i="13" s="1"/>
  <c r="AQ135" i="13" s="1"/>
  <c r="AR135" i="13" s="1"/>
  <c r="F135" i="13"/>
  <c r="AG134" i="13"/>
  <c r="AD134" i="13"/>
  <c r="AC134" i="13"/>
  <c r="AB134" i="13"/>
  <c r="M134" i="13"/>
  <c r="AP134" i="13" s="1"/>
  <c r="AQ134" i="13" s="1"/>
  <c r="AR134" i="13" s="1"/>
  <c r="F134" i="13"/>
  <c r="AP133" i="13"/>
  <c r="AQ133" i="13" s="1"/>
  <c r="AR133" i="13" s="1"/>
  <c r="AG133" i="13"/>
  <c r="AD133" i="13"/>
  <c r="AC133" i="13"/>
  <c r="AB133" i="13"/>
  <c r="M133" i="13"/>
  <c r="F133" i="13"/>
  <c r="AP132" i="13"/>
  <c r="AQ132" i="13" s="1"/>
  <c r="AR132" i="13" s="1"/>
  <c r="AG132" i="13"/>
  <c r="AD132" i="13"/>
  <c r="AC132" i="13"/>
  <c r="AB132" i="13"/>
  <c r="M132" i="13"/>
  <c r="F132" i="13"/>
  <c r="AG131" i="13"/>
  <c r="AD131" i="13"/>
  <c r="AC131" i="13"/>
  <c r="AB131" i="13"/>
  <c r="M131" i="13"/>
  <c r="AP131" i="13" s="1"/>
  <c r="AQ131" i="13" s="1"/>
  <c r="AR131" i="13" s="1"/>
  <c r="F131" i="13"/>
  <c r="AG130" i="13"/>
  <c r="AD130" i="13"/>
  <c r="AC130" i="13"/>
  <c r="AB130" i="13"/>
  <c r="M130" i="13"/>
  <c r="AP130" i="13" s="1"/>
  <c r="AQ130" i="13" s="1"/>
  <c r="AR130" i="13" s="1"/>
  <c r="F130" i="13"/>
  <c r="AG129" i="13"/>
  <c r="AD129" i="13"/>
  <c r="AC129" i="13"/>
  <c r="AB129" i="13"/>
  <c r="M129" i="13"/>
  <c r="AP129" i="13" s="1"/>
  <c r="AQ129" i="13" s="1"/>
  <c r="AR129" i="13" s="1"/>
  <c r="F129" i="13"/>
  <c r="AG128" i="13"/>
  <c r="AD128" i="13"/>
  <c r="AC128" i="13"/>
  <c r="AB128" i="13"/>
  <c r="M128" i="13"/>
  <c r="AP128" i="13" s="1"/>
  <c r="AQ128" i="13" s="1"/>
  <c r="AR128" i="13" s="1"/>
  <c r="F128" i="13"/>
  <c r="AG127" i="13"/>
  <c r="AD127" i="13"/>
  <c r="AC127" i="13"/>
  <c r="AB127" i="13"/>
  <c r="M127" i="13"/>
  <c r="AP127" i="13" s="1"/>
  <c r="AQ127" i="13" s="1"/>
  <c r="AR127" i="13" s="1"/>
  <c r="F127" i="13"/>
  <c r="AG126" i="13"/>
  <c r="AD126" i="13"/>
  <c r="AC126" i="13"/>
  <c r="AB126" i="13"/>
  <c r="M126" i="13"/>
  <c r="AP126" i="13" s="1"/>
  <c r="AQ126" i="13" s="1"/>
  <c r="AR126" i="13" s="1"/>
  <c r="F126" i="13"/>
  <c r="AG125" i="13"/>
  <c r="AD125" i="13"/>
  <c r="AC125" i="13"/>
  <c r="AB125" i="13"/>
  <c r="M125" i="13"/>
  <c r="AP125" i="13" s="1"/>
  <c r="AQ125" i="13" s="1"/>
  <c r="AR125" i="13" s="1"/>
  <c r="F125" i="13"/>
  <c r="AG124" i="13"/>
  <c r="AD124" i="13"/>
  <c r="AC124" i="13"/>
  <c r="AB124" i="13"/>
  <c r="M124" i="13"/>
  <c r="AP124" i="13" s="1"/>
  <c r="AQ124" i="13" s="1"/>
  <c r="AR124" i="13" s="1"/>
  <c r="F124" i="13"/>
  <c r="AG123" i="13"/>
  <c r="AD123" i="13"/>
  <c r="AC123" i="13"/>
  <c r="AB123" i="13"/>
  <c r="M123" i="13"/>
  <c r="AP123" i="13" s="1"/>
  <c r="AQ123" i="13" s="1"/>
  <c r="AR123" i="13" s="1"/>
  <c r="F123" i="13"/>
  <c r="AG122" i="13"/>
  <c r="AD122" i="13"/>
  <c r="AC122" i="13"/>
  <c r="AB122" i="13"/>
  <c r="M122" i="13"/>
  <c r="AP122" i="13" s="1"/>
  <c r="AQ122" i="13" s="1"/>
  <c r="AR122" i="13" s="1"/>
  <c r="F122" i="13"/>
  <c r="AP121" i="13"/>
  <c r="AQ121" i="13" s="1"/>
  <c r="AR121" i="13" s="1"/>
  <c r="AG121" i="13"/>
  <c r="AD121" i="13"/>
  <c r="AC121" i="13"/>
  <c r="AB121" i="13"/>
  <c r="M121" i="13"/>
  <c r="F121" i="13"/>
  <c r="AP120" i="13"/>
  <c r="AQ120" i="13" s="1"/>
  <c r="AR120" i="13" s="1"/>
  <c r="AG120" i="13"/>
  <c r="AD120" i="13"/>
  <c r="AC120" i="13"/>
  <c r="AB120" i="13"/>
  <c r="M120" i="13"/>
  <c r="F120" i="13"/>
  <c r="AG119" i="13"/>
  <c r="AD119" i="13"/>
  <c r="AC119" i="13"/>
  <c r="AB119" i="13"/>
  <c r="M119" i="13"/>
  <c r="AP119" i="13" s="1"/>
  <c r="AQ119" i="13" s="1"/>
  <c r="AR119" i="13" s="1"/>
  <c r="F119" i="13"/>
  <c r="AG118" i="13"/>
  <c r="AD118" i="13"/>
  <c r="AC118" i="13"/>
  <c r="AB118" i="13"/>
  <c r="M118" i="13"/>
  <c r="AP118" i="13" s="1"/>
  <c r="AQ118" i="13" s="1"/>
  <c r="AR118" i="13" s="1"/>
  <c r="F118" i="13"/>
  <c r="AP117" i="13"/>
  <c r="AQ117" i="13" s="1"/>
  <c r="AR117" i="13" s="1"/>
  <c r="AG117" i="13"/>
  <c r="AD117" i="13"/>
  <c r="AC117" i="13"/>
  <c r="AB117" i="13"/>
  <c r="M117" i="13"/>
  <c r="F117" i="13"/>
  <c r="AP116" i="13"/>
  <c r="AQ116" i="13" s="1"/>
  <c r="AR116" i="13" s="1"/>
  <c r="AG116" i="13"/>
  <c r="AD116" i="13"/>
  <c r="AC116" i="13"/>
  <c r="AB116" i="13"/>
  <c r="M116" i="13"/>
  <c r="F116" i="13"/>
  <c r="AG115" i="13"/>
  <c r="AD115" i="13"/>
  <c r="AC115" i="13"/>
  <c r="AB115" i="13"/>
  <c r="M115" i="13"/>
  <c r="AP115" i="13" s="1"/>
  <c r="AQ115" i="13" s="1"/>
  <c r="AR115" i="13" s="1"/>
  <c r="F115" i="13"/>
  <c r="AG114" i="13"/>
  <c r="AD114" i="13"/>
  <c r="AC114" i="13"/>
  <c r="AB114" i="13"/>
  <c r="M114" i="13"/>
  <c r="AP114" i="13" s="1"/>
  <c r="AQ114" i="13" s="1"/>
  <c r="AR114" i="13" s="1"/>
  <c r="F114" i="13"/>
  <c r="AG113" i="13"/>
  <c r="AD113" i="13"/>
  <c r="AC113" i="13"/>
  <c r="AB113" i="13"/>
  <c r="M113" i="13"/>
  <c r="AP113" i="13" s="1"/>
  <c r="AQ113" i="13" s="1"/>
  <c r="AR113" i="13" s="1"/>
  <c r="F113" i="13"/>
  <c r="AG112" i="13"/>
  <c r="AD112" i="13"/>
  <c r="AC112" i="13"/>
  <c r="AB112" i="13"/>
  <c r="M112" i="13"/>
  <c r="AP112" i="13" s="1"/>
  <c r="AQ112" i="13" s="1"/>
  <c r="AR112" i="13" s="1"/>
  <c r="F112" i="13"/>
  <c r="AG111" i="13"/>
  <c r="AD111" i="13"/>
  <c r="AC111" i="13"/>
  <c r="AB111" i="13"/>
  <c r="M111" i="13"/>
  <c r="AP111" i="13" s="1"/>
  <c r="AQ111" i="13" s="1"/>
  <c r="AR111" i="13" s="1"/>
  <c r="F111" i="13"/>
  <c r="AG110" i="13"/>
  <c r="AD110" i="13"/>
  <c r="AC110" i="13"/>
  <c r="AB110" i="13"/>
  <c r="M110" i="13"/>
  <c r="AP110" i="13" s="1"/>
  <c r="AQ110" i="13" s="1"/>
  <c r="AR110" i="13" s="1"/>
  <c r="F110" i="13"/>
  <c r="AG109" i="13"/>
  <c r="AD109" i="13"/>
  <c r="AC109" i="13"/>
  <c r="AB109" i="13"/>
  <c r="M109" i="13"/>
  <c r="AP109" i="13" s="1"/>
  <c r="AQ109" i="13" s="1"/>
  <c r="AR109" i="13" s="1"/>
  <c r="F109" i="13"/>
  <c r="AG108" i="13"/>
  <c r="AD108" i="13"/>
  <c r="AC108" i="13"/>
  <c r="AB108" i="13"/>
  <c r="M108" i="13"/>
  <c r="AP108" i="13" s="1"/>
  <c r="AQ108" i="13" s="1"/>
  <c r="AR108" i="13" s="1"/>
  <c r="F108" i="13"/>
  <c r="AG107" i="13"/>
  <c r="AD107" i="13"/>
  <c r="AC107" i="13"/>
  <c r="AB107" i="13"/>
  <c r="M107" i="13"/>
  <c r="AP107" i="13" s="1"/>
  <c r="AQ107" i="13" s="1"/>
  <c r="AR107" i="13" s="1"/>
  <c r="F107" i="13"/>
  <c r="AG106" i="13"/>
  <c r="AD106" i="13"/>
  <c r="AC106" i="13"/>
  <c r="AB106" i="13"/>
  <c r="M106" i="13"/>
  <c r="AP106" i="13" s="1"/>
  <c r="AQ106" i="13" s="1"/>
  <c r="AR106" i="13" s="1"/>
  <c r="F106" i="13"/>
  <c r="AP105" i="13"/>
  <c r="AQ105" i="13" s="1"/>
  <c r="AR105" i="13" s="1"/>
  <c r="AG105" i="13"/>
  <c r="AD105" i="13"/>
  <c r="AC105" i="13"/>
  <c r="AB105" i="13"/>
  <c r="M105" i="13"/>
  <c r="F105" i="13"/>
  <c r="AP104" i="13"/>
  <c r="AQ104" i="13" s="1"/>
  <c r="AR104" i="13" s="1"/>
  <c r="AG104" i="13"/>
  <c r="AD104" i="13"/>
  <c r="AC104" i="13"/>
  <c r="AB104" i="13"/>
  <c r="M104" i="13"/>
  <c r="F104" i="13"/>
  <c r="AG103" i="13"/>
  <c r="AD103" i="13"/>
  <c r="AC103" i="13"/>
  <c r="AB103" i="13"/>
  <c r="M103" i="13"/>
  <c r="AP103" i="13" s="1"/>
  <c r="AQ103" i="13" s="1"/>
  <c r="AR103" i="13" s="1"/>
  <c r="F103" i="13"/>
  <c r="AG102" i="13"/>
  <c r="AD102" i="13"/>
  <c r="AC102" i="13"/>
  <c r="AB102" i="13"/>
  <c r="M102" i="13"/>
  <c r="AP102" i="13" s="1"/>
  <c r="AQ102" i="13" s="1"/>
  <c r="AR102" i="13" s="1"/>
  <c r="F102" i="13"/>
  <c r="AP101" i="13"/>
  <c r="AQ101" i="13" s="1"/>
  <c r="AR101" i="13" s="1"/>
  <c r="AG101" i="13"/>
  <c r="AD101" i="13"/>
  <c r="AC101" i="13"/>
  <c r="AB101" i="13"/>
  <c r="M101" i="13"/>
  <c r="F101" i="13"/>
  <c r="AP100" i="13"/>
  <c r="AQ100" i="13" s="1"/>
  <c r="AR100" i="13" s="1"/>
  <c r="AG100" i="13"/>
  <c r="AD100" i="13"/>
  <c r="AC100" i="13"/>
  <c r="AB100" i="13"/>
  <c r="M100" i="13"/>
  <c r="F100" i="13"/>
  <c r="AG99" i="13"/>
  <c r="AD99" i="13"/>
  <c r="AC99" i="13"/>
  <c r="AB99" i="13"/>
  <c r="M99" i="13"/>
  <c r="AP99" i="13" s="1"/>
  <c r="AQ99" i="13" s="1"/>
  <c r="AR99" i="13" s="1"/>
  <c r="F99" i="13"/>
  <c r="AG98" i="13"/>
  <c r="AD98" i="13"/>
  <c r="AC98" i="13"/>
  <c r="AB98" i="13"/>
  <c r="M98" i="13"/>
  <c r="AP98" i="13" s="1"/>
  <c r="AQ98" i="13" s="1"/>
  <c r="AR98" i="13" s="1"/>
  <c r="F98" i="13"/>
  <c r="AG97" i="13"/>
  <c r="AD97" i="13"/>
  <c r="AC97" i="13"/>
  <c r="AB97" i="13"/>
  <c r="M97" i="13"/>
  <c r="AP97" i="13" s="1"/>
  <c r="AQ97" i="13" s="1"/>
  <c r="AR97" i="13" s="1"/>
  <c r="F97" i="13"/>
  <c r="AG96" i="13"/>
  <c r="AD96" i="13"/>
  <c r="AC96" i="13"/>
  <c r="AB96" i="13"/>
  <c r="M96" i="13"/>
  <c r="AP96" i="13" s="1"/>
  <c r="AQ96" i="13" s="1"/>
  <c r="AR96" i="13" s="1"/>
  <c r="F96" i="13"/>
  <c r="AG95" i="13"/>
  <c r="AD95" i="13"/>
  <c r="AC95" i="13"/>
  <c r="AB95" i="13"/>
  <c r="M95" i="13"/>
  <c r="AP95" i="13" s="1"/>
  <c r="AQ95" i="13" s="1"/>
  <c r="AR95" i="13" s="1"/>
  <c r="F95" i="13"/>
  <c r="AG94" i="13"/>
  <c r="AD94" i="13"/>
  <c r="AC94" i="13"/>
  <c r="AB94" i="13"/>
  <c r="M94" i="13"/>
  <c r="AP94" i="13" s="1"/>
  <c r="AQ94" i="13" s="1"/>
  <c r="AR94" i="13" s="1"/>
  <c r="F94" i="13"/>
  <c r="AG93" i="13"/>
  <c r="AD93" i="13"/>
  <c r="AC93" i="13"/>
  <c r="AB93" i="13"/>
  <c r="M93" i="13"/>
  <c r="AP93" i="13" s="1"/>
  <c r="AQ93" i="13" s="1"/>
  <c r="AR93" i="13" s="1"/>
  <c r="F93" i="13"/>
  <c r="AG92" i="13"/>
  <c r="AD92" i="13"/>
  <c r="AC92" i="13"/>
  <c r="AB92" i="13"/>
  <c r="M92" i="13"/>
  <c r="AP92" i="13" s="1"/>
  <c r="AQ92" i="13" s="1"/>
  <c r="AR92" i="13" s="1"/>
  <c r="F92" i="13"/>
  <c r="AG91" i="13"/>
  <c r="AD91" i="13"/>
  <c r="AC91" i="13"/>
  <c r="AB91" i="13"/>
  <c r="M91" i="13"/>
  <c r="AP91" i="13" s="1"/>
  <c r="AQ91" i="13" s="1"/>
  <c r="AR91" i="13" s="1"/>
  <c r="F91" i="13"/>
  <c r="AG90" i="13"/>
  <c r="AD90" i="13"/>
  <c r="AC90" i="13"/>
  <c r="AB90" i="13"/>
  <c r="M90" i="13"/>
  <c r="AP90" i="13" s="1"/>
  <c r="AQ90" i="13" s="1"/>
  <c r="AR90" i="13" s="1"/>
  <c r="F90" i="13"/>
  <c r="AP89" i="13"/>
  <c r="AQ89" i="13" s="1"/>
  <c r="AR89" i="13" s="1"/>
  <c r="AG89" i="13"/>
  <c r="AD89" i="13"/>
  <c r="AC89" i="13"/>
  <c r="AB89" i="13"/>
  <c r="M89" i="13"/>
  <c r="F89" i="13"/>
  <c r="AP88" i="13"/>
  <c r="AQ88" i="13" s="1"/>
  <c r="AR88" i="13" s="1"/>
  <c r="AG88" i="13"/>
  <c r="AD88" i="13"/>
  <c r="AC88" i="13"/>
  <c r="AB88" i="13"/>
  <c r="M88" i="13"/>
  <c r="F88" i="13"/>
  <c r="AG87" i="13"/>
  <c r="AD87" i="13"/>
  <c r="AC87" i="13"/>
  <c r="AB87" i="13"/>
  <c r="M87" i="13"/>
  <c r="AP87" i="13" s="1"/>
  <c r="AQ87" i="13" s="1"/>
  <c r="AR87" i="13" s="1"/>
  <c r="F87" i="13"/>
  <c r="AG86" i="13"/>
  <c r="AD86" i="13"/>
  <c r="AC86" i="13"/>
  <c r="AB86" i="13"/>
  <c r="M86" i="13"/>
  <c r="AP86" i="13" s="1"/>
  <c r="AQ86" i="13" s="1"/>
  <c r="AR86" i="13" s="1"/>
  <c r="F86" i="13"/>
  <c r="AP85" i="13"/>
  <c r="AQ85" i="13" s="1"/>
  <c r="AR85" i="13" s="1"/>
  <c r="AG85" i="13"/>
  <c r="AD85" i="13"/>
  <c r="AC85" i="13"/>
  <c r="AB85" i="13"/>
  <c r="M85" i="13"/>
  <c r="F85" i="13"/>
  <c r="AP84" i="13"/>
  <c r="AQ84" i="13" s="1"/>
  <c r="AR84" i="13" s="1"/>
  <c r="AG84" i="13"/>
  <c r="AD84" i="13"/>
  <c r="AC84" i="13"/>
  <c r="AB84" i="13"/>
  <c r="M84" i="13"/>
  <c r="F84" i="13"/>
  <c r="AG83" i="13"/>
  <c r="AD83" i="13"/>
  <c r="AC83" i="13"/>
  <c r="AB83" i="13"/>
  <c r="M83" i="13"/>
  <c r="AP83" i="13" s="1"/>
  <c r="AQ83" i="13" s="1"/>
  <c r="AR83" i="13" s="1"/>
  <c r="F83" i="13"/>
  <c r="AG82" i="13"/>
  <c r="AD82" i="13"/>
  <c r="AC82" i="13"/>
  <c r="AB82" i="13"/>
  <c r="M82" i="13"/>
  <c r="AP82" i="13" s="1"/>
  <c r="AQ82" i="13" s="1"/>
  <c r="AR82" i="13" s="1"/>
  <c r="F82" i="13"/>
  <c r="AG81" i="13"/>
  <c r="AD81" i="13"/>
  <c r="AC81" i="13"/>
  <c r="AB81" i="13"/>
  <c r="M81" i="13"/>
  <c r="AP81" i="13" s="1"/>
  <c r="AQ81" i="13" s="1"/>
  <c r="AR81" i="13" s="1"/>
  <c r="F81" i="13"/>
  <c r="AG80" i="13"/>
  <c r="AD80" i="13"/>
  <c r="AC80" i="13"/>
  <c r="AB80" i="13"/>
  <c r="M80" i="13"/>
  <c r="AP80" i="13" s="1"/>
  <c r="AQ80" i="13" s="1"/>
  <c r="AR80" i="13" s="1"/>
  <c r="F80" i="13"/>
  <c r="AG79" i="13"/>
  <c r="AD79" i="13"/>
  <c r="AC79" i="13"/>
  <c r="AB79" i="13"/>
  <c r="M79" i="13"/>
  <c r="AP79" i="13" s="1"/>
  <c r="AQ79" i="13" s="1"/>
  <c r="AR79" i="13" s="1"/>
  <c r="F79" i="13"/>
  <c r="AG78" i="13"/>
  <c r="AD78" i="13"/>
  <c r="AC78" i="13"/>
  <c r="AB78" i="13"/>
  <c r="M78" i="13"/>
  <c r="AP78" i="13" s="1"/>
  <c r="AQ78" i="13" s="1"/>
  <c r="AR78" i="13" s="1"/>
  <c r="F78" i="13"/>
  <c r="AG77" i="13"/>
  <c r="AD77" i="13"/>
  <c r="AC77" i="13"/>
  <c r="AB77" i="13"/>
  <c r="M77" i="13"/>
  <c r="AP77" i="13" s="1"/>
  <c r="AQ77" i="13" s="1"/>
  <c r="AR77" i="13" s="1"/>
  <c r="F77" i="13"/>
  <c r="AG76" i="13"/>
  <c r="AD76" i="13"/>
  <c r="AC76" i="13"/>
  <c r="AB76" i="13"/>
  <c r="M76" i="13"/>
  <c r="AP76" i="13" s="1"/>
  <c r="AQ76" i="13" s="1"/>
  <c r="AR76" i="13" s="1"/>
  <c r="F76" i="13"/>
  <c r="AG75" i="13"/>
  <c r="AD75" i="13"/>
  <c r="AC75" i="13"/>
  <c r="AB75" i="13"/>
  <c r="M75" i="13"/>
  <c r="AP75" i="13" s="1"/>
  <c r="AQ75" i="13" s="1"/>
  <c r="AR75" i="13" s="1"/>
  <c r="F75" i="13"/>
  <c r="AG74" i="13"/>
  <c r="AD74" i="13"/>
  <c r="AC74" i="13"/>
  <c r="AB74" i="13"/>
  <c r="M74" i="13"/>
  <c r="AP74" i="13" s="1"/>
  <c r="AQ74" i="13" s="1"/>
  <c r="AR74" i="13" s="1"/>
  <c r="F74" i="13"/>
  <c r="AP73" i="13"/>
  <c r="AQ73" i="13" s="1"/>
  <c r="AR73" i="13" s="1"/>
  <c r="AG73" i="13"/>
  <c r="AD73" i="13"/>
  <c r="AC73" i="13"/>
  <c r="AB73" i="13"/>
  <c r="M73" i="13"/>
  <c r="F73" i="13"/>
  <c r="AP72" i="13"/>
  <c r="AQ72" i="13" s="1"/>
  <c r="AR72" i="13" s="1"/>
  <c r="AG72" i="13"/>
  <c r="AD72" i="13"/>
  <c r="AC72" i="13"/>
  <c r="AB72" i="13"/>
  <c r="M72" i="13"/>
  <c r="F72" i="13"/>
  <c r="AG71" i="13"/>
  <c r="AD71" i="13"/>
  <c r="AC71" i="13"/>
  <c r="AB71" i="13"/>
  <c r="M71" i="13"/>
  <c r="AP71" i="13" s="1"/>
  <c r="AQ71" i="13" s="1"/>
  <c r="AR71" i="13" s="1"/>
  <c r="F71" i="13"/>
  <c r="AG70" i="13"/>
  <c r="AD70" i="13"/>
  <c r="AC70" i="13"/>
  <c r="AB70" i="13"/>
  <c r="M70" i="13"/>
  <c r="AP70" i="13" s="1"/>
  <c r="AQ70" i="13" s="1"/>
  <c r="AR70" i="13" s="1"/>
  <c r="F70" i="13"/>
  <c r="AP69" i="13"/>
  <c r="AQ69" i="13" s="1"/>
  <c r="AR69" i="13" s="1"/>
  <c r="AG69" i="13"/>
  <c r="AD69" i="13"/>
  <c r="AC69" i="13"/>
  <c r="AB69" i="13"/>
  <c r="M69" i="13"/>
  <c r="F69" i="13"/>
  <c r="AP68" i="13"/>
  <c r="AQ68" i="13" s="1"/>
  <c r="AR68" i="13" s="1"/>
  <c r="AG68" i="13"/>
  <c r="AD68" i="13"/>
  <c r="AC68" i="13"/>
  <c r="AB68" i="13"/>
  <c r="M68" i="13"/>
  <c r="F68" i="13"/>
  <c r="AG67" i="13"/>
  <c r="AD67" i="13"/>
  <c r="AC67" i="13"/>
  <c r="AB67" i="13"/>
  <c r="M67" i="13"/>
  <c r="AP67" i="13" s="1"/>
  <c r="AQ67" i="13" s="1"/>
  <c r="AR67" i="13" s="1"/>
  <c r="F67" i="13"/>
  <c r="AG66" i="13"/>
  <c r="AD66" i="13"/>
  <c r="AC66" i="13"/>
  <c r="AB66" i="13"/>
  <c r="M66" i="13"/>
  <c r="AP66" i="13" s="1"/>
  <c r="AQ66" i="13" s="1"/>
  <c r="AR66" i="13" s="1"/>
  <c r="F66" i="13"/>
  <c r="AG65" i="13"/>
  <c r="AD65" i="13"/>
  <c r="AC65" i="13"/>
  <c r="AB65" i="13"/>
  <c r="M65" i="13"/>
  <c r="AP65" i="13" s="1"/>
  <c r="AQ65" i="13" s="1"/>
  <c r="AR65" i="13" s="1"/>
  <c r="F65" i="13"/>
  <c r="AG64" i="13"/>
  <c r="AD64" i="13"/>
  <c r="AC64" i="13"/>
  <c r="AB64" i="13"/>
  <c r="M64" i="13"/>
  <c r="AP64" i="13" s="1"/>
  <c r="AQ64" i="13" s="1"/>
  <c r="AR64" i="13" s="1"/>
  <c r="F64" i="13"/>
  <c r="AG63" i="13"/>
  <c r="AD63" i="13"/>
  <c r="AC63" i="13"/>
  <c r="AB63" i="13"/>
  <c r="M63" i="13"/>
  <c r="AP63" i="13" s="1"/>
  <c r="AQ63" i="13" s="1"/>
  <c r="AR63" i="13" s="1"/>
  <c r="F63" i="13"/>
  <c r="AG62" i="13"/>
  <c r="AD62" i="13"/>
  <c r="AC62" i="13"/>
  <c r="AB62" i="13"/>
  <c r="M62" i="13"/>
  <c r="AP62" i="13" s="1"/>
  <c r="AQ62" i="13" s="1"/>
  <c r="AR62" i="13" s="1"/>
  <c r="F62" i="13"/>
  <c r="AG61" i="13"/>
  <c r="AD61" i="13"/>
  <c r="AC61" i="13"/>
  <c r="AB61" i="13"/>
  <c r="M61" i="13"/>
  <c r="AP61" i="13" s="1"/>
  <c r="AQ61" i="13" s="1"/>
  <c r="AR61" i="13" s="1"/>
  <c r="F61" i="13"/>
  <c r="AG60" i="13"/>
  <c r="AD60" i="13"/>
  <c r="AC60" i="13"/>
  <c r="AB60" i="13"/>
  <c r="M60" i="13"/>
  <c r="AP60" i="13" s="1"/>
  <c r="AQ60" i="13" s="1"/>
  <c r="AR60" i="13" s="1"/>
  <c r="F60" i="13"/>
  <c r="AG59" i="13"/>
  <c r="AD59" i="13"/>
  <c r="AC59" i="13"/>
  <c r="AB59" i="13"/>
  <c r="M59" i="13"/>
  <c r="AP59" i="13" s="1"/>
  <c r="AQ59" i="13" s="1"/>
  <c r="AR59" i="13" s="1"/>
  <c r="F59" i="13"/>
  <c r="AG58" i="13"/>
  <c r="AD58" i="13"/>
  <c r="AC58" i="13"/>
  <c r="AB58" i="13"/>
  <c r="M58" i="13"/>
  <c r="AP58" i="13" s="1"/>
  <c r="AQ58" i="13" s="1"/>
  <c r="AR58" i="13" s="1"/>
  <c r="F58" i="13"/>
  <c r="AP57" i="13"/>
  <c r="AQ57" i="13" s="1"/>
  <c r="AR57" i="13" s="1"/>
  <c r="AG57" i="13"/>
  <c r="AD57" i="13"/>
  <c r="AC57" i="13"/>
  <c r="AB57" i="13"/>
  <c r="M57" i="13"/>
  <c r="F57" i="13"/>
  <c r="AP56" i="13"/>
  <c r="AQ56" i="13" s="1"/>
  <c r="AR56" i="13" s="1"/>
  <c r="AG56" i="13"/>
  <c r="AD56" i="13"/>
  <c r="AC56" i="13"/>
  <c r="AB56" i="13"/>
  <c r="M56" i="13"/>
  <c r="F56" i="13"/>
  <c r="AG55" i="13"/>
  <c r="AD55" i="13"/>
  <c r="AC55" i="13"/>
  <c r="AB55" i="13"/>
  <c r="M55" i="13"/>
  <c r="AP55" i="13" s="1"/>
  <c r="AQ55" i="13" s="1"/>
  <c r="AR55" i="13" s="1"/>
  <c r="F55" i="13"/>
  <c r="AG54" i="13"/>
  <c r="AD54" i="13"/>
  <c r="AC54" i="13"/>
  <c r="AB54" i="13"/>
  <c r="M54" i="13"/>
  <c r="AP54" i="13" s="1"/>
  <c r="AQ54" i="13" s="1"/>
  <c r="AR54" i="13" s="1"/>
  <c r="F54" i="13"/>
  <c r="AP53" i="13"/>
  <c r="AQ53" i="13" s="1"/>
  <c r="AR53" i="13" s="1"/>
  <c r="AG53" i="13"/>
  <c r="AD53" i="13"/>
  <c r="AC53" i="13"/>
  <c r="AB53" i="13"/>
  <c r="M53" i="13"/>
  <c r="F53" i="13"/>
  <c r="AP52" i="13"/>
  <c r="AQ52" i="13" s="1"/>
  <c r="AR52" i="13" s="1"/>
  <c r="AG52" i="13"/>
  <c r="AD52" i="13"/>
  <c r="AC52" i="13"/>
  <c r="AB52" i="13"/>
  <c r="M52" i="13"/>
  <c r="F52" i="13"/>
  <c r="AG51" i="13"/>
  <c r="AD51" i="13"/>
  <c r="AC51" i="13"/>
  <c r="AB51" i="13"/>
  <c r="M51" i="13"/>
  <c r="AP51" i="13" s="1"/>
  <c r="AQ51" i="13" s="1"/>
  <c r="AR51" i="13" s="1"/>
  <c r="F51" i="13"/>
  <c r="AG50" i="13"/>
  <c r="AD50" i="13"/>
  <c r="AC50" i="13"/>
  <c r="AB50" i="13"/>
  <c r="M50" i="13"/>
  <c r="AP50" i="13" s="1"/>
  <c r="AQ50" i="13" s="1"/>
  <c r="AR50" i="13" s="1"/>
  <c r="F50" i="13"/>
  <c r="AG49" i="13"/>
  <c r="AD49" i="13"/>
  <c r="AC49" i="13"/>
  <c r="AB49" i="13"/>
  <c r="M49" i="13"/>
  <c r="AP49" i="13" s="1"/>
  <c r="AQ49" i="13" s="1"/>
  <c r="AR49" i="13" s="1"/>
  <c r="F49" i="13"/>
  <c r="AG48" i="13"/>
  <c r="AD48" i="13"/>
  <c r="AC48" i="13"/>
  <c r="AB48" i="13"/>
  <c r="M48" i="13"/>
  <c r="AP48" i="13" s="1"/>
  <c r="AQ48" i="13" s="1"/>
  <c r="AR48" i="13" s="1"/>
  <c r="F48" i="13"/>
  <c r="AG47" i="13"/>
  <c r="AD47" i="13"/>
  <c r="AC47" i="13"/>
  <c r="AB47" i="13"/>
  <c r="M47" i="13"/>
  <c r="AP47" i="13" s="1"/>
  <c r="AQ47" i="13" s="1"/>
  <c r="AR47" i="13" s="1"/>
  <c r="F47" i="13"/>
  <c r="AG46" i="13"/>
  <c r="AD46" i="13"/>
  <c r="AC46" i="13"/>
  <c r="AB46" i="13"/>
  <c r="M46" i="13"/>
  <c r="AP46" i="13" s="1"/>
  <c r="AQ46" i="13" s="1"/>
  <c r="AR46" i="13" s="1"/>
  <c r="F46" i="13"/>
  <c r="AG45" i="13"/>
  <c r="AD45" i="13"/>
  <c r="AC45" i="13"/>
  <c r="AB45" i="13"/>
  <c r="M45" i="13"/>
  <c r="AP45" i="13" s="1"/>
  <c r="AQ45" i="13" s="1"/>
  <c r="AR45" i="13" s="1"/>
  <c r="F45" i="13"/>
  <c r="AG44" i="13"/>
  <c r="AD44" i="13"/>
  <c r="AC44" i="13"/>
  <c r="AB44" i="13"/>
  <c r="M44" i="13"/>
  <c r="AP44" i="13" s="1"/>
  <c r="AQ44" i="13" s="1"/>
  <c r="AR44" i="13" s="1"/>
  <c r="F44" i="13"/>
  <c r="AG43" i="13"/>
  <c r="AD43" i="13"/>
  <c r="AC43" i="13"/>
  <c r="AB43" i="13"/>
  <c r="M43" i="13"/>
  <c r="AP43" i="13" s="1"/>
  <c r="AQ43" i="13" s="1"/>
  <c r="AR43" i="13" s="1"/>
  <c r="F43" i="13"/>
  <c r="AG42" i="13"/>
  <c r="AD42" i="13"/>
  <c r="AC42" i="13"/>
  <c r="AB42" i="13"/>
  <c r="M42" i="13"/>
  <c r="AP42" i="13" s="1"/>
  <c r="AQ42" i="13" s="1"/>
  <c r="AR42" i="13" s="1"/>
  <c r="F42" i="13"/>
  <c r="AP41" i="13"/>
  <c r="AQ41" i="13" s="1"/>
  <c r="AR41" i="13" s="1"/>
  <c r="AG41" i="13"/>
  <c r="AD41" i="13"/>
  <c r="AC41" i="13"/>
  <c r="AB41" i="13"/>
  <c r="M41" i="13"/>
  <c r="F41" i="13"/>
  <c r="AP40" i="13"/>
  <c r="AQ40" i="13" s="1"/>
  <c r="AR40" i="13" s="1"/>
  <c r="AG40" i="13"/>
  <c r="AD40" i="13"/>
  <c r="AC40" i="13"/>
  <c r="AB40" i="13"/>
  <c r="M40" i="13"/>
  <c r="F40" i="13"/>
  <c r="AG39" i="13"/>
  <c r="AD39" i="13"/>
  <c r="AC39" i="13"/>
  <c r="AB39" i="13"/>
  <c r="M39" i="13"/>
  <c r="AP39" i="13" s="1"/>
  <c r="AQ39" i="13" s="1"/>
  <c r="AR39" i="13" s="1"/>
  <c r="F39" i="13"/>
  <c r="AG38" i="13"/>
  <c r="AD38" i="13"/>
  <c r="AC38" i="13"/>
  <c r="AB38" i="13"/>
  <c r="M38" i="13"/>
  <c r="AP38" i="13" s="1"/>
  <c r="AQ38" i="13" s="1"/>
  <c r="AR38" i="13" s="1"/>
  <c r="F38" i="13"/>
  <c r="AP37" i="13"/>
  <c r="AQ37" i="13" s="1"/>
  <c r="AR37" i="13" s="1"/>
  <c r="AG37" i="13"/>
  <c r="AD37" i="13"/>
  <c r="AC37" i="13"/>
  <c r="AB37" i="13"/>
  <c r="M37" i="13"/>
  <c r="F37" i="13"/>
  <c r="AP36" i="13"/>
  <c r="AQ36" i="13" s="1"/>
  <c r="AR36" i="13" s="1"/>
  <c r="AG36" i="13"/>
  <c r="AD36" i="13"/>
  <c r="AC36" i="13"/>
  <c r="AB36" i="13"/>
  <c r="M36" i="13"/>
  <c r="F36" i="13"/>
  <c r="AG35" i="13"/>
  <c r="AD35" i="13"/>
  <c r="AC35" i="13"/>
  <c r="AB35" i="13"/>
  <c r="M35" i="13"/>
  <c r="AP35" i="13" s="1"/>
  <c r="AQ35" i="13" s="1"/>
  <c r="AR35" i="13" s="1"/>
  <c r="F35" i="13"/>
  <c r="AG34" i="13"/>
  <c r="AD34" i="13"/>
  <c r="AC34" i="13"/>
  <c r="AB34" i="13"/>
  <c r="M34" i="13"/>
  <c r="AP34" i="13" s="1"/>
  <c r="AQ34" i="13" s="1"/>
  <c r="AR34" i="13" s="1"/>
  <c r="F34" i="13"/>
  <c r="AG33" i="13"/>
  <c r="AD33" i="13"/>
  <c r="AC33" i="13"/>
  <c r="AB33" i="13"/>
  <c r="M33" i="13"/>
  <c r="AP33" i="13" s="1"/>
  <c r="AQ33" i="13" s="1"/>
  <c r="AR33" i="13" s="1"/>
  <c r="F33" i="13"/>
  <c r="AG32" i="13"/>
  <c r="AD32" i="13"/>
  <c r="AC32" i="13"/>
  <c r="AB32" i="13"/>
  <c r="M32" i="13"/>
  <c r="AP32" i="13" s="1"/>
  <c r="AQ32" i="13" s="1"/>
  <c r="AR32" i="13" s="1"/>
  <c r="F32" i="13"/>
  <c r="AG31" i="13"/>
  <c r="AD31" i="13"/>
  <c r="AC31" i="13"/>
  <c r="AB31" i="13"/>
  <c r="M31" i="13"/>
  <c r="AP31" i="13" s="1"/>
  <c r="AQ31" i="13" s="1"/>
  <c r="AR31" i="13" s="1"/>
  <c r="F31" i="13"/>
  <c r="AG30" i="13"/>
  <c r="AD30" i="13"/>
  <c r="AC30" i="13"/>
  <c r="AB30" i="13"/>
  <c r="M30" i="13"/>
  <c r="AP30" i="13" s="1"/>
  <c r="AQ30" i="13" s="1"/>
  <c r="AR30" i="13" s="1"/>
  <c r="F30" i="13"/>
  <c r="AG29" i="13"/>
  <c r="AD29" i="13"/>
  <c r="AC29" i="13"/>
  <c r="AB29" i="13"/>
  <c r="M29" i="13"/>
  <c r="AP29" i="13" s="1"/>
  <c r="AQ29" i="13" s="1"/>
  <c r="AR29" i="13" s="1"/>
  <c r="F29" i="13"/>
  <c r="AG28" i="13"/>
  <c r="AD28" i="13"/>
  <c r="AC28" i="13"/>
  <c r="AB28" i="13"/>
  <c r="M28" i="13"/>
  <c r="AP28" i="13" s="1"/>
  <c r="AQ28" i="13" s="1"/>
  <c r="AR28" i="13" s="1"/>
  <c r="F28" i="13"/>
  <c r="AG27" i="13"/>
  <c r="AD27" i="13"/>
  <c r="AC27" i="13"/>
  <c r="AB27" i="13"/>
  <c r="M27" i="13"/>
  <c r="AP27" i="13" s="1"/>
  <c r="AQ27" i="13" s="1"/>
  <c r="AR27" i="13" s="1"/>
  <c r="F27" i="13"/>
  <c r="AG26" i="13"/>
  <c r="AD26" i="13"/>
  <c r="AC26" i="13"/>
  <c r="AB26" i="13"/>
  <c r="M26" i="13"/>
  <c r="AP26" i="13" s="1"/>
  <c r="AQ26" i="13" s="1"/>
  <c r="AR26" i="13" s="1"/>
  <c r="F26" i="13"/>
  <c r="AP25" i="13"/>
  <c r="AQ25" i="13" s="1"/>
  <c r="AR25" i="13" s="1"/>
  <c r="AG25" i="13"/>
  <c r="AD25" i="13"/>
  <c r="AC25" i="13"/>
  <c r="AB25" i="13"/>
  <c r="M25" i="13"/>
  <c r="F25" i="13"/>
  <c r="AP24" i="13"/>
  <c r="AQ24" i="13" s="1"/>
  <c r="AR24" i="13" s="1"/>
  <c r="AG24" i="13"/>
  <c r="AD24" i="13"/>
  <c r="AC24" i="13"/>
  <c r="AB24" i="13"/>
  <c r="M24" i="13"/>
  <c r="F24" i="13"/>
  <c r="AG23" i="13"/>
  <c r="AD23" i="13"/>
  <c r="AC23" i="13"/>
  <c r="AB23" i="13"/>
  <c r="M23" i="13"/>
  <c r="AP23" i="13" s="1"/>
  <c r="AQ23" i="13" s="1"/>
  <c r="AR23" i="13" s="1"/>
  <c r="F23" i="13"/>
  <c r="AG22" i="13"/>
  <c r="AD22" i="13"/>
  <c r="AC22" i="13"/>
  <c r="AB22" i="13"/>
  <c r="M22" i="13"/>
  <c r="AP22" i="13" s="1"/>
  <c r="AQ22" i="13" s="1"/>
  <c r="AR22" i="13" s="1"/>
  <c r="F22" i="13"/>
  <c r="AP21" i="13"/>
  <c r="AQ21" i="13" s="1"/>
  <c r="AR21" i="13" s="1"/>
  <c r="AG21" i="13"/>
  <c r="AD21" i="13"/>
  <c r="AC21" i="13"/>
  <c r="AB21" i="13"/>
  <c r="M21" i="13"/>
  <c r="F21" i="13"/>
  <c r="AG20" i="13"/>
  <c r="AD20" i="13"/>
  <c r="AC20" i="13"/>
  <c r="AB20" i="13"/>
  <c r="M20" i="13"/>
  <c r="AP20" i="13" s="1"/>
  <c r="AQ20" i="13" s="1"/>
  <c r="AR20" i="13" s="1"/>
  <c r="F20" i="13"/>
  <c r="AG19" i="13"/>
  <c r="AD19" i="13"/>
  <c r="AC19" i="13"/>
  <c r="AB19" i="13"/>
  <c r="M19" i="13"/>
  <c r="AP19" i="13" s="1"/>
  <c r="AQ19" i="13" s="1"/>
  <c r="AR19" i="13" s="1"/>
  <c r="F19" i="13"/>
  <c r="AG18" i="13"/>
  <c r="AD18" i="13"/>
  <c r="AC18" i="13"/>
  <c r="AB18" i="13"/>
  <c r="M18" i="13"/>
  <c r="AP18" i="13" s="1"/>
  <c r="AQ18" i="13" s="1"/>
  <c r="AR18" i="13" s="1"/>
  <c r="F18" i="13"/>
  <c r="AG17" i="13"/>
  <c r="AD17" i="13"/>
  <c r="AC17" i="13"/>
  <c r="AB17" i="13"/>
  <c r="M17" i="13"/>
  <c r="AP17" i="13" s="1"/>
  <c r="AQ17" i="13" s="1"/>
  <c r="AR17" i="13" s="1"/>
  <c r="F17" i="13"/>
  <c r="AG16" i="13"/>
  <c r="AD16" i="13"/>
  <c r="AC16" i="13"/>
  <c r="AB16" i="13"/>
  <c r="M16" i="13"/>
  <c r="AP16" i="13" s="1"/>
  <c r="AQ16" i="13" s="1"/>
  <c r="AR16" i="13" s="1"/>
  <c r="F16" i="13"/>
  <c r="AG15" i="13"/>
  <c r="AD15" i="13"/>
  <c r="AC15" i="13"/>
  <c r="AB15" i="13"/>
  <c r="M15" i="13"/>
  <c r="AP15" i="13" s="1"/>
  <c r="AQ15" i="13" s="1"/>
  <c r="AR15" i="13" s="1"/>
  <c r="F15" i="13"/>
  <c r="AD14" i="13"/>
  <c r="AC14" i="13"/>
  <c r="AB14" i="13"/>
  <c r="AG14" i="13"/>
  <c r="M14" i="13"/>
  <c r="F14" i="13"/>
  <c r="AD13" i="13"/>
  <c r="AC13" i="13"/>
  <c r="AB13" i="13"/>
  <c r="AG13" i="13"/>
  <c r="M13" i="13"/>
  <c r="F13" i="13"/>
  <c r="AG12" i="13"/>
  <c r="AP12" i="13" s="1"/>
  <c r="AQ12" i="13" s="1"/>
  <c r="AR12" i="13" s="1"/>
  <c r="AD12" i="13"/>
  <c r="AC12" i="13"/>
  <c r="AB12" i="13"/>
  <c r="M12" i="13"/>
  <c r="F12" i="13"/>
  <c r="AD11" i="13"/>
  <c r="AC11" i="13"/>
  <c r="AB11" i="13"/>
  <c r="AG11" i="13"/>
  <c r="AP11" i="13" s="1"/>
  <c r="AQ11" i="13" s="1"/>
  <c r="AR11" i="13" s="1"/>
  <c r="M11" i="13"/>
  <c r="F11" i="13"/>
  <c r="AP14" i="13" l="1"/>
  <c r="AQ14" i="13" s="1"/>
  <c r="AR14" i="13" s="1"/>
  <c r="AU16" i="13" s="1"/>
  <c r="AP13" i="13"/>
  <c r="AQ13" i="13" s="1"/>
  <c r="AR13" i="13" s="1"/>
  <c r="AU14" i="13" s="1"/>
  <c r="AU19" i="13"/>
  <c r="AU20" i="13"/>
  <c r="AU10" i="13"/>
  <c r="AU21" i="13"/>
  <c r="AU15" i="13"/>
  <c r="AU9" i="13" l="1"/>
  <c r="AU11" i="13"/>
  <c r="AV401" i="16"/>
  <c r="AW401" i="16" s="1"/>
  <c r="AV400" i="16"/>
  <c r="AW400" i="16" s="1"/>
  <c r="AG400" i="16"/>
  <c r="AD400" i="16"/>
  <c r="AC400" i="16"/>
  <c r="AB400" i="16"/>
  <c r="F400" i="16"/>
  <c r="AG399" i="16"/>
  <c r="AD399" i="16"/>
  <c r="AC399" i="16"/>
  <c r="AB399" i="16"/>
  <c r="M399" i="16"/>
  <c r="AV399" i="16" s="1"/>
  <c r="AW399" i="16" s="1"/>
  <c r="F399" i="16"/>
  <c r="AG398" i="16"/>
  <c r="AD398" i="16"/>
  <c r="AC398" i="16"/>
  <c r="AB398" i="16"/>
  <c r="M398" i="16"/>
  <c r="AV398" i="16" s="1"/>
  <c r="AW398" i="16" s="1"/>
  <c r="F398" i="16"/>
  <c r="AG397" i="16"/>
  <c r="AD397" i="16"/>
  <c r="AC397" i="16"/>
  <c r="AB397" i="16"/>
  <c r="M397" i="16"/>
  <c r="AV397" i="16" s="1"/>
  <c r="AW397" i="16" s="1"/>
  <c r="F397" i="16"/>
  <c r="AV396" i="16"/>
  <c r="AW396" i="16" s="1"/>
  <c r="AG396" i="16"/>
  <c r="AD396" i="16"/>
  <c r="AC396" i="16"/>
  <c r="AB396" i="16"/>
  <c r="M396" i="16"/>
  <c r="F396" i="16"/>
  <c r="AG395" i="16"/>
  <c r="AD395" i="16"/>
  <c r="AC395" i="16"/>
  <c r="AB395" i="16"/>
  <c r="M395" i="16"/>
  <c r="AV395" i="16" s="1"/>
  <c r="AW395" i="16" s="1"/>
  <c r="F395" i="16"/>
  <c r="AG394" i="16"/>
  <c r="AD394" i="16"/>
  <c r="AC394" i="16"/>
  <c r="AB394" i="16"/>
  <c r="M394" i="16"/>
  <c r="AV394" i="16" s="1"/>
  <c r="AW394" i="16" s="1"/>
  <c r="F394" i="16"/>
  <c r="AV393" i="16"/>
  <c r="AW393" i="16" s="1"/>
  <c r="AG393" i="16"/>
  <c r="AD393" i="16"/>
  <c r="AC393" i="16"/>
  <c r="AB393" i="16"/>
  <c r="M393" i="16"/>
  <c r="F393" i="16"/>
  <c r="AV392" i="16"/>
  <c r="AW392" i="16" s="1"/>
  <c r="AG392" i="16"/>
  <c r="AD392" i="16"/>
  <c r="AC392" i="16"/>
  <c r="AB392" i="16"/>
  <c r="M392" i="16"/>
  <c r="F392" i="16"/>
  <c r="AG391" i="16"/>
  <c r="AD391" i="16"/>
  <c r="AC391" i="16"/>
  <c r="AB391" i="16"/>
  <c r="M391" i="16"/>
  <c r="AV391" i="16" s="1"/>
  <c r="AW391" i="16" s="1"/>
  <c r="F391" i="16"/>
  <c r="AG390" i="16"/>
  <c r="AD390" i="16"/>
  <c r="AC390" i="16"/>
  <c r="AB390" i="16"/>
  <c r="M390" i="16"/>
  <c r="AV390" i="16" s="1"/>
  <c r="AW390" i="16" s="1"/>
  <c r="F390" i="16"/>
  <c r="AG389" i="16"/>
  <c r="AD389" i="16"/>
  <c r="AC389" i="16"/>
  <c r="AB389" i="16"/>
  <c r="M389" i="16"/>
  <c r="AV389" i="16" s="1"/>
  <c r="AW389" i="16" s="1"/>
  <c r="F389" i="16"/>
  <c r="AG388" i="16"/>
  <c r="AD388" i="16"/>
  <c r="AC388" i="16"/>
  <c r="AB388" i="16"/>
  <c r="M388" i="16"/>
  <c r="AV388" i="16" s="1"/>
  <c r="AW388" i="16" s="1"/>
  <c r="F388" i="16"/>
  <c r="AG387" i="16"/>
  <c r="AD387" i="16"/>
  <c r="AC387" i="16"/>
  <c r="AB387" i="16"/>
  <c r="M387" i="16"/>
  <c r="AV387" i="16" s="1"/>
  <c r="AW387" i="16" s="1"/>
  <c r="F387" i="16"/>
  <c r="AG386" i="16"/>
  <c r="AD386" i="16"/>
  <c r="AC386" i="16"/>
  <c r="AB386" i="16"/>
  <c r="M386" i="16"/>
  <c r="AV386" i="16" s="1"/>
  <c r="AW386" i="16" s="1"/>
  <c r="F386" i="16"/>
  <c r="AG385" i="16"/>
  <c r="AD385" i="16"/>
  <c r="AC385" i="16"/>
  <c r="AB385" i="16"/>
  <c r="M385" i="16"/>
  <c r="AV385" i="16" s="1"/>
  <c r="AW385" i="16" s="1"/>
  <c r="F385" i="16"/>
  <c r="AG384" i="16"/>
  <c r="AD384" i="16"/>
  <c r="AC384" i="16"/>
  <c r="AB384" i="16"/>
  <c r="M384" i="16"/>
  <c r="AV384" i="16" s="1"/>
  <c r="AW384" i="16" s="1"/>
  <c r="F384" i="16"/>
  <c r="AG383" i="16"/>
  <c r="AD383" i="16"/>
  <c r="AC383" i="16"/>
  <c r="AB383" i="16"/>
  <c r="M383" i="16"/>
  <c r="AV383" i="16" s="1"/>
  <c r="AW383" i="16" s="1"/>
  <c r="F383" i="16"/>
  <c r="AG382" i="16"/>
  <c r="AD382" i="16"/>
  <c r="AC382" i="16"/>
  <c r="AB382" i="16"/>
  <c r="M382" i="16"/>
  <c r="AV382" i="16" s="1"/>
  <c r="AW382" i="16" s="1"/>
  <c r="F382" i="16"/>
  <c r="AG381" i="16"/>
  <c r="AD381" i="16"/>
  <c r="AC381" i="16"/>
  <c r="AB381" i="16"/>
  <c r="M381" i="16"/>
  <c r="AV381" i="16" s="1"/>
  <c r="AW381" i="16" s="1"/>
  <c r="F381" i="16"/>
  <c r="AV380" i="16"/>
  <c r="AW380" i="16" s="1"/>
  <c r="AG380" i="16"/>
  <c r="AD380" i="16"/>
  <c r="AC380" i="16"/>
  <c r="AB380" i="16"/>
  <c r="M380" i="16"/>
  <c r="F380" i="16"/>
  <c r="AG379" i="16"/>
  <c r="AD379" i="16"/>
  <c r="AC379" i="16"/>
  <c r="AB379" i="16"/>
  <c r="M379" i="16"/>
  <c r="AV379" i="16" s="1"/>
  <c r="AW379" i="16" s="1"/>
  <c r="F379" i="16"/>
  <c r="AG378" i="16"/>
  <c r="AD378" i="16"/>
  <c r="AC378" i="16"/>
  <c r="AB378" i="16"/>
  <c r="M378" i="16"/>
  <c r="AV378" i="16" s="1"/>
  <c r="AW378" i="16" s="1"/>
  <c r="F378" i="16"/>
  <c r="AV377" i="16"/>
  <c r="AW377" i="16" s="1"/>
  <c r="AG377" i="16"/>
  <c r="AD377" i="16"/>
  <c r="AC377" i="16"/>
  <c r="AB377" i="16"/>
  <c r="M377" i="16"/>
  <c r="F377" i="16"/>
  <c r="AG376" i="16"/>
  <c r="AD376" i="16"/>
  <c r="AC376" i="16"/>
  <c r="AB376" i="16"/>
  <c r="M376" i="16"/>
  <c r="AV376" i="16" s="1"/>
  <c r="AW376" i="16" s="1"/>
  <c r="F376" i="16"/>
  <c r="AG375" i="16"/>
  <c r="AD375" i="16"/>
  <c r="AC375" i="16"/>
  <c r="AB375" i="16"/>
  <c r="M375" i="16"/>
  <c r="AV375" i="16" s="1"/>
  <c r="AW375" i="16" s="1"/>
  <c r="F375" i="16"/>
  <c r="AG374" i="16"/>
  <c r="AD374" i="16"/>
  <c r="AC374" i="16"/>
  <c r="AB374" i="16"/>
  <c r="M374" i="16"/>
  <c r="AV374" i="16" s="1"/>
  <c r="AW374" i="16" s="1"/>
  <c r="F374" i="16"/>
  <c r="AG373" i="16"/>
  <c r="AD373" i="16"/>
  <c r="AC373" i="16"/>
  <c r="AB373" i="16"/>
  <c r="M373" i="16"/>
  <c r="AV373" i="16" s="1"/>
  <c r="AW373" i="16" s="1"/>
  <c r="F373" i="16"/>
  <c r="AG372" i="16"/>
  <c r="AD372" i="16"/>
  <c r="AC372" i="16"/>
  <c r="AB372" i="16"/>
  <c r="M372" i="16"/>
  <c r="AV372" i="16" s="1"/>
  <c r="AW372" i="16" s="1"/>
  <c r="F372" i="16"/>
  <c r="AV371" i="16"/>
  <c r="AW371" i="16" s="1"/>
  <c r="AG371" i="16"/>
  <c r="AD371" i="16"/>
  <c r="AC371" i="16"/>
  <c r="AB371" i="16"/>
  <c r="M371" i="16"/>
  <c r="F371" i="16"/>
  <c r="AG370" i="16"/>
  <c r="AD370" i="16"/>
  <c r="AC370" i="16"/>
  <c r="AB370" i="16"/>
  <c r="M370" i="16"/>
  <c r="AV370" i="16" s="1"/>
  <c r="AW370" i="16" s="1"/>
  <c r="F370" i="16"/>
  <c r="AG369" i="16"/>
  <c r="AD369" i="16"/>
  <c r="AC369" i="16"/>
  <c r="AB369" i="16"/>
  <c r="M369" i="16"/>
  <c r="AV369" i="16" s="1"/>
  <c r="AW369" i="16" s="1"/>
  <c r="F369" i="16"/>
  <c r="AG368" i="16"/>
  <c r="AD368" i="16"/>
  <c r="AC368" i="16"/>
  <c r="AB368" i="16"/>
  <c r="M368" i="16"/>
  <c r="AV368" i="16" s="1"/>
  <c r="AW368" i="16" s="1"/>
  <c r="F368" i="16"/>
  <c r="AG367" i="16"/>
  <c r="AD367" i="16"/>
  <c r="AC367" i="16"/>
  <c r="AB367" i="16"/>
  <c r="M367" i="16"/>
  <c r="AV367" i="16" s="1"/>
  <c r="AW367" i="16" s="1"/>
  <c r="F367" i="16"/>
  <c r="AG366" i="16"/>
  <c r="AD366" i="16"/>
  <c r="AC366" i="16"/>
  <c r="AB366" i="16"/>
  <c r="M366" i="16"/>
  <c r="AV366" i="16" s="1"/>
  <c r="AW366" i="16" s="1"/>
  <c r="F366" i="16"/>
  <c r="AG365" i="16"/>
  <c r="AD365" i="16"/>
  <c r="AC365" i="16"/>
  <c r="AB365" i="16"/>
  <c r="M365" i="16"/>
  <c r="AV365" i="16" s="1"/>
  <c r="AW365" i="16" s="1"/>
  <c r="F365" i="16"/>
  <c r="AG364" i="16"/>
  <c r="AD364" i="16"/>
  <c r="AC364" i="16"/>
  <c r="AB364" i="16"/>
  <c r="M364" i="16"/>
  <c r="AV364" i="16" s="1"/>
  <c r="AW364" i="16" s="1"/>
  <c r="F364" i="16"/>
  <c r="AG363" i="16"/>
  <c r="AD363" i="16"/>
  <c r="AC363" i="16"/>
  <c r="AB363" i="16"/>
  <c r="M363" i="16"/>
  <c r="AV363" i="16" s="1"/>
  <c r="AW363" i="16" s="1"/>
  <c r="F363" i="16"/>
  <c r="AG362" i="16"/>
  <c r="AD362" i="16"/>
  <c r="AC362" i="16"/>
  <c r="AB362" i="16"/>
  <c r="M362" i="16"/>
  <c r="AV362" i="16" s="1"/>
  <c r="AW362" i="16" s="1"/>
  <c r="F362" i="16"/>
  <c r="AG361" i="16"/>
  <c r="AD361" i="16"/>
  <c r="AC361" i="16"/>
  <c r="AB361" i="16"/>
  <c r="M361" i="16"/>
  <c r="AV361" i="16" s="1"/>
  <c r="AW361" i="16" s="1"/>
  <c r="F361" i="16"/>
  <c r="AG360" i="16"/>
  <c r="AD360" i="16"/>
  <c r="AC360" i="16"/>
  <c r="AB360" i="16"/>
  <c r="M360" i="16"/>
  <c r="AV360" i="16" s="1"/>
  <c r="AW360" i="16" s="1"/>
  <c r="F360" i="16"/>
  <c r="AG359" i="16"/>
  <c r="AD359" i="16"/>
  <c r="AC359" i="16"/>
  <c r="AB359" i="16"/>
  <c r="M359" i="16"/>
  <c r="AV359" i="16" s="1"/>
  <c r="AW359" i="16" s="1"/>
  <c r="F359" i="16"/>
  <c r="AG358" i="16"/>
  <c r="AD358" i="16"/>
  <c r="AC358" i="16"/>
  <c r="AB358" i="16"/>
  <c r="M358" i="16"/>
  <c r="AV358" i="16" s="1"/>
  <c r="AW358" i="16" s="1"/>
  <c r="F358" i="16"/>
  <c r="AG357" i="16"/>
  <c r="AD357" i="16"/>
  <c r="AC357" i="16"/>
  <c r="AB357" i="16"/>
  <c r="M357" i="16"/>
  <c r="AV357" i="16" s="1"/>
  <c r="AW357" i="16" s="1"/>
  <c r="F357" i="16"/>
  <c r="AV356" i="16"/>
  <c r="AW356" i="16" s="1"/>
  <c r="AG356" i="16"/>
  <c r="AD356" i="16"/>
  <c r="AC356" i="16"/>
  <c r="AB356" i="16"/>
  <c r="M356" i="16"/>
  <c r="F356" i="16"/>
  <c r="AV355" i="16"/>
  <c r="AW355" i="16" s="1"/>
  <c r="AG355" i="16"/>
  <c r="AD355" i="16"/>
  <c r="AC355" i="16"/>
  <c r="AB355" i="16"/>
  <c r="M355" i="16"/>
  <c r="F355" i="16"/>
  <c r="AG354" i="16"/>
  <c r="AD354" i="16"/>
  <c r="AC354" i="16"/>
  <c r="AB354" i="16"/>
  <c r="M354" i="16"/>
  <c r="AV354" i="16" s="1"/>
  <c r="AW354" i="16" s="1"/>
  <c r="F354" i="16"/>
  <c r="AV353" i="16"/>
  <c r="AW353" i="16" s="1"/>
  <c r="AG353" i="16"/>
  <c r="AD353" i="16"/>
  <c r="AC353" i="16"/>
  <c r="AB353" i="16"/>
  <c r="M353" i="16"/>
  <c r="F353" i="16"/>
  <c r="AG352" i="16"/>
  <c r="AD352" i="16"/>
  <c r="AC352" i="16"/>
  <c r="AB352" i="16"/>
  <c r="M352" i="16"/>
  <c r="AV352" i="16" s="1"/>
  <c r="AW352" i="16" s="1"/>
  <c r="F352" i="16"/>
  <c r="AG351" i="16"/>
  <c r="AD351" i="16"/>
  <c r="AC351" i="16"/>
  <c r="AB351" i="16"/>
  <c r="M351" i="16"/>
  <c r="AV351" i="16" s="1"/>
  <c r="AW351" i="16" s="1"/>
  <c r="F351" i="16"/>
  <c r="AG350" i="16"/>
  <c r="AD350" i="16"/>
  <c r="AC350" i="16"/>
  <c r="AB350" i="16"/>
  <c r="M350" i="16"/>
  <c r="AV350" i="16" s="1"/>
  <c r="AW350" i="16" s="1"/>
  <c r="F350" i="16"/>
  <c r="AG349" i="16"/>
  <c r="AD349" i="16"/>
  <c r="AC349" i="16"/>
  <c r="AB349" i="16"/>
  <c r="M349" i="16"/>
  <c r="AV349" i="16" s="1"/>
  <c r="AW349" i="16" s="1"/>
  <c r="F349" i="16"/>
  <c r="AG348" i="16"/>
  <c r="AD348" i="16"/>
  <c r="AC348" i="16"/>
  <c r="AB348" i="16"/>
  <c r="M348" i="16"/>
  <c r="AV348" i="16" s="1"/>
  <c r="AW348" i="16" s="1"/>
  <c r="F348" i="16"/>
  <c r="AV347" i="16"/>
  <c r="AW347" i="16" s="1"/>
  <c r="AG347" i="16"/>
  <c r="AD347" i="16"/>
  <c r="AC347" i="16"/>
  <c r="AB347" i="16"/>
  <c r="M347" i="16"/>
  <c r="F347" i="16"/>
  <c r="AG346" i="16"/>
  <c r="AD346" i="16"/>
  <c r="AC346" i="16"/>
  <c r="AB346" i="16"/>
  <c r="M346" i="16"/>
  <c r="AV346" i="16" s="1"/>
  <c r="AW346" i="16" s="1"/>
  <c r="F346" i="16"/>
  <c r="AG345" i="16"/>
  <c r="AD345" i="16"/>
  <c r="AC345" i="16"/>
  <c r="AB345" i="16"/>
  <c r="M345" i="16"/>
  <c r="AV345" i="16" s="1"/>
  <c r="AW345" i="16" s="1"/>
  <c r="F345" i="16"/>
  <c r="AG344" i="16"/>
  <c r="AD344" i="16"/>
  <c r="AC344" i="16"/>
  <c r="AB344" i="16"/>
  <c r="M344" i="16"/>
  <c r="AV344" i="16" s="1"/>
  <c r="AW344" i="16" s="1"/>
  <c r="F344" i="16"/>
  <c r="AG343" i="16"/>
  <c r="AD343" i="16"/>
  <c r="AC343" i="16"/>
  <c r="AB343" i="16"/>
  <c r="M343" i="16"/>
  <c r="AV343" i="16" s="1"/>
  <c r="AW343" i="16" s="1"/>
  <c r="F343" i="16"/>
  <c r="AG342" i="16"/>
  <c r="AD342" i="16"/>
  <c r="AC342" i="16"/>
  <c r="AB342" i="16"/>
  <c r="M342" i="16"/>
  <c r="AV342" i="16" s="1"/>
  <c r="AW342" i="16" s="1"/>
  <c r="F342" i="16"/>
  <c r="AG341" i="16"/>
  <c r="AD341" i="16"/>
  <c r="AC341" i="16"/>
  <c r="AB341" i="16"/>
  <c r="M341" i="16"/>
  <c r="AV341" i="16" s="1"/>
  <c r="AW341" i="16" s="1"/>
  <c r="F341" i="16"/>
  <c r="AV340" i="16"/>
  <c r="AW340" i="16" s="1"/>
  <c r="AG340" i="16"/>
  <c r="AD340" i="16"/>
  <c r="AC340" i="16"/>
  <c r="AB340" i="16"/>
  <c r="M340" i="16"/>
  <c r="F340" i="16"/>
  <c r="AG339" i="16"/>
  <c r="AD339" i="16"/>
  <c r="AC339" i="16"/>
  <c r="AB339" i="16"/>
  <c r="M339" i="16"/>
  <c r="AV339" i="16" s="1"/>
  <c r="AW339" i="16" s="1"/>
  <c r="F339" i="16"/>
  <c r="AG338" i="16"/>
  <c r="AD338" i="16"/>
  <c r="AC338" i="16"/>
  <c r="AB338" i="16"/>
  <c r="M338" i="16"/>
  <c r="AV338" i="16" s="1"/>
  <c r="AW338" i="16" s="1"/>
  <c r="F338" i="16"/>
  <c r="AV337" i="16"/>
  <c r="AW337" i="16" s="1"/>
  <c r="AG337" i="16"/>
  <c r="AD337" i="16"/>
  <c r="AC337" i="16"/>
  <c r="AB337" i="16"/>
  <c r="M337" i="16"/>
  <c r="F337" i="16"/>
  <c r="AW336" i="16"/>
  <c r="AG336" i="16"/>
  <c r="AD336" i="16"/>
  <c r="AC336" i="16"/>
  <c r="AB336" i="16"/>
  <c r="M336" i="16"/>
  <c r="AV336" i="16" s="1"/>
  <c r="F336" i="16"/>
  <c r="AG335" i="16"/>
  <c r="AD335" i="16"/>
  <c r="AC335" i="16"/>
  <c r="AB335" i="16"/>
  <c r="M335" i="16"/>
  <c r="AV335" i="16" s="1"/>
  <c r="AW335" i="16" s="1"/>
  <c r="F335" i="16"/>
  <c r="AG334" i="16"/>
  <c r="AD334" i="16"/>
  <c r="AC334" i="16"/>
  <c r="AB334" i="16"/>
  <c r="M334" i="16"/>
  <c r="AV334" i="16" s="1"/>
  <c r="AW334" i="16" s="1"/>
  <c r="F334" i="16"/>
  <c r="AG333" i="16"/>
  <c r="AD333" i="16"/>
  <c r="AC333" i="16"/>
  <c r="AB333" i="16"/>
  <c r="M333" i="16"/>
  <c r="AV333" i="16" s="1"/>
  <c r="AW333" i="16" s="1"/>
  <c r="F333" i="16"/>
  <c r="AG332" i="16"/>
  <c r="AD332" i="16"/>
  <c r="AC332" i="16"/>
  <c r="AB332" i="16"/>
  <c r="M332" i="16"/>
  <c r="AV332" i="16" s="1"/>
  <c r="AW332" i="16" s="1"/>
  <c r="F332" i="16"/>
  <c r="AV331" i="16"/>
  <c r="AW331" i="16" s="1"/>
  <c r="AG331" i="16"/>
  <c r="AD331" i="16"/>
  <c r="AC331" i="16"/>
  <c r="AB331" i="16"/>
  <c r="M331" i="16"/>
  <c r="F331" i="16"/>
  <c r="AG330" i="16"/>
  <c r="AD330" i="16"/>
  <c r="AC330" i="16"/>
  <c r="AB330" i="16"/>
  <c r="M330" i="16"/>
  <c r="AV330" i="16" s="1"/>
  <c r="AW330" i="16" s="1"/>
  <c r="F330" i="16"/>
  <c r="AG329" i="16"/>
  <c r="AD329" i="16"/>
  <c r="AC329" i="16"/>
  <c r="AB329" i="16"/>
  <c r="M329" i="16"/>
  <c r="AV329" i="16" s="1"/>
  <c r="AW329" i="16" s="1"/>
  <c r="F329" i="16"/>
  <c r="AG328" i="16"/>
  <c r="AD328" i="16"/>
  <c r="AC328" i="16"/>
  <c r="AB328" i="16"/>
  <c r="M328" i="16"/>
  <c r="AV328" i="16" s="1"/>
  <c r="AW328" i="16" s="1"/>
  <c r="F328" i="16"/>
  <c r="AG327" i="16"/>
  <c r="AD327" i="16"/>
  <c r="AC327" i="16"/>
  <c r="AB327" i="16"/>
  <c r="M327" i="16"/>
  <c r="AV327" i="16" s="1"/>
  <c r="AW327" i="16" s="1"/>
  <c r="F327" i="16"/>
  <c r="AG326" i="16"/>
  <c r="AD326" i="16"/>
  <c r="AC326" i="16"/>
  <c r="AB326" i="16"/>
  <c r="M326" i="16"/>
  <c r="AV326" i="16" s="1"/>
  <c r="AW326" i="16" s="1"/>
  <c r="F326" i="16"/>
  <c r="AG325" i="16"/>
  <c r="AD325" i="16"/>
  <c r="AC325" i="16"/>
  <c r="AB325" i="16"/>
  <c r="M325" i="16"/>
  <c r="AV325" i="16" s="1"/>
  <c r="AW325" i="16" s="1"/>
  <c r="F325" i="16"/>
  <c r="AG324" i="16"/>
  <c r="AD324" i="16"/>
  <c r="AC324" i="16"/>
  <c r="AB324" i="16"/>
  <c r="M324" i="16"/>
  <c r="AV324" i="16" s="1"/>
  <c r="AW324" i="16" s="1"/>
  <c r="F324" i="16"/>
  <c r="AV323" i="16"/>
  <c r="AW323" i="16" s="1"/>
  <c r="AG323" i="16"/>
  <c r="AD323" i="16"/>
  <c r="AC323" i="16"/>
  <c r="AB323" i="16"/>
  <c r="M323" i="16"/>
  <c r="F323" i="16"/>
  <c r="AG322" i="16"/>
  <c r="AD322" i="16"/>
  <c r="AC322" i="16"/>
  <c r="AB322" i="16"/>
  <c r="M322" i="16"/>
  <c r="AV322" i="16" s="1"/>
  <c r="AW322" i="16" s="1"/>
  <c r="F322" i="16"/>
  <c r="AG321" i="16"/>
  <c r="AD321" i="16"/>
  <c r="AC321" i="16"/>
  <c r="AB321" i="16"/>
  <c r="M321" i="16"/>
  <c r="AV321" i="16" s="1"/>
  <c r="AW321" i="16" s="1"/>
  <c r="F321" i="16"/>
  <c r="AG320" i="16"/>
  <c r="AD320" i="16"/>
  <c r="AC320" i="16"/>
  <c r="AB320" i="16"/>
  <c r="M320" i="16"/>
  <c r="AV320" i="16" s="1"/>
  <c r="AW320" i="16" s="1"/>
  <c r="F320" i="16"/>
  <c r="AG319" i="16"/>
  <c r="AD319" i="16"/>
  <c r="AC319" i="16"/>
  <c r="AB319" i="16"/>
  <c r="M319" i="16"/>
  <c r="AV319" i="16" s="1"/>
  <c r="AW319" i="16" s="1"/>
  <c r="F319" i="16"/>
  <c r="AG318" i="16"/>
  <c r="AD318" i="16"/>
  <c r="AC318" i="16"/>
  <c r="AB318" i="16"/>
  <c r="M318" i="16"/>
  <c r="AV318" i="16" s="1"/>
  <c r="AW318" i="16" s="1"/>
  <c r="F318" i="16"/>
  <c r="AG317" i="16"/>
  <c r="AD317" i="16"/>
  <c r="AC317" i="16"/>
  <c r="AB317" i="16"/>
  <c r="M317" i="16"/>
  <c r="AV317" i="16" s="1"/>
  <c r="AW317" i="16" s="1"/>
  <c r="F317" i="16"/>
  <c r="AG316" i="16"/>
  <c r="AD316" i="16"/>
  <c r="AC316" i="16"/>
  <c r="AB316" i="16"/>
  <c r="M316" i="16"/>
  <c r="AV316" i="16" s="1"/>
  <c r="AW316" i="16" s="1"/>
  <c r="F316" i="16"/>
  <c r="AG315" i="16"/>
  <c r="AD315" i="16"/>
  <c r="AC315" i="16"/>
  <c r="AB315" i="16"/>
  <c r="M315" i="16"/>
  <c r="AV315" i="16" s="1"/>
  <c r="AW315" i="16" s="1"/>
  <c r="F315" i="16"/>
  <c r="AG314" i="16"/>
  <c r="AD314" i="16"/>
  <c r="AC314" i="16"/>
  <c r="AB314" i="16"/>
  <c r="M314" i="16"/>
  <c r="AV314" i="16" s="1"/>
  <c r="AW314" i="16" s="1"/>
  <c r="F314" i="16"/>
  <c r="AG313" i="16"/>
  <c r="AD313" i="16"/>
  <c r="AC313" i="16"/>
  <c r="AB313" i="16"/>
  <c r="M313" i="16"/>
  <c r="AV313" i="16" s="1"/>
  <c r="AW313" i="16" s="1"/>
  <c r="F313" i="16"/>
  <c r="AG312" i="16"/>
  <c r="AD312" i="16"/>
  <c r="AC312" i="16"/>
  <c r="AB312" i="16"/>
  <c r="M312" i="16"/>
  <c r="AV312" i="16" s="1"/>
  <c r="AW312" i="16" s="1"/>
  <c r="F312" i="16"/>
  <c r="AG311" i="16"/>
  <c r="AD311" i="16"/>
  <c r="AC311" i="16"/>
  <c r="AB311" i="16"/>
  <c r="M311" i="16"/>
  <c r="AV311" i="16" s="1"/>
  <c r="AW311" i="16" s="1"/>
  <c r="F311" i="16"/>
  <c r="AG310" i="16"/>
  <c r="AD310" i="16"/>
  <c r="AC310" i="16"/>
  <c r="AB310" i="16"/>
  <c r="M310" i="16"/>
  <c r="AV310" i="16" s="1"/>
  <c r="AW310" i="16" s="1"/>
  <c r="F310" i="16"/>
  <c r="AG309" i="16"/>
  <c r="AD309" i="16"/>
  <c r="AC309" i="16"/>
  <c r="AB309" i="16"/>
  <c r="M309" i="16"/>
  <c r="AV309" i="16" s="1"/>
  <c r="AW309" i="16" s="1"/>
  <c r="F309" i="16"/>
  <c r="AV308" i="16"/>
  <c r="AW308" i="16" s="1"/>
  <c r="AG308" i="16"/>
  <c r="AD308" i="16"/>
  <c r="AC308" i="16"/>
  <c r="AB308" i="16"/>
  <c r="M308" i="16"/>
  <c r="F308" i="16"/>
  <c r="AV307" i="16"/>
  <c r="AW307" i="16" s="1"/>
  <c r="AG307" i="16"/>
  <c r="AD307" i="16"/>
  <c r="AC307" i="16"/>
  <c r="AB307" i="16"/>
  <c r="M307" i="16"/>
  <c r="F307" i="16"/>
  <c r="AG306" i="16"/>
  <c r="AD306" i="16"/>
  <c r="AC306" i="16"/>
  <c r="AB306" i="16"/>
  <c r="M306" i="16"/>
  <c r="AV306" i="16" s="1"/>
  <c r="AW306" i="16" s="1"/>
  <c r="F306" i="16"/>
  <c r="AV305" i="16"/>
  <c r="AW305" i="16" s="1"/>
  <c r="AG305" i="16"/>
  <c r="AD305" i="16"/>
  <c r="AC305" i="16"/>
  <c r="AB305" i="16"/>
  <c r="M305" i="16"/>
  <c r="F305" i="16"/>
  <c r="AG304" i="16"/>
  <c r="AD304" i="16"/>
  <c r="AC304" i="16"/>
  <c r="AB304" i="16"/>
  <c r="M304" i="16"/>
  <c r="AV304" i="16" s="1"/>
  <c r="AW304" i="16" s="1"/>
  <c r="F304" i="16"/>
  <c r="AG303" i="16"/>
  <c r="AD303" i="16"/>
  <c r="AC303" i="16"/>
  <c r="AB303" i="16"/>
  <c r="M303" i="16"/>
  <c r="AV303" i="16" s="1"/>
  <c r="AW303" i="16" s="1"/>
  <c r="F303" i="16"/>
  <c r="AG302" i="16"/>
  <c r="AD302" i="16"/>
  <c r="AC302" i="16"/>
  <c r="AB302" i="16"/>
  <c r="M302" i="16"/>
  <c r="AV302" i="16" s="1"/>
  <c r="AW302" i="16" s="1"/>
  <c r="F302" i="16"/>
  <c r="AG301" i="16"/>
  <c r="AD301" i="16"/>
  <c r="AC301" i="16"/>
  <c r="AB301" i="16"/>
  <c r="M301" i="16"/>
  <c r="AV301" i="16" s="1"/>
  <c r="AW301" i="16" s="1"/>
  <c r="F301" i="16"/>
  <c r="AG300" i="16"/>
  <c r="AD300" i="16"/>
  <c r="AC300" i="16"/>
  <c r="AB300" i="16"/>
  <c r="M300" i="16"/>
  <c r="AV300" i="16" s="1"/>
  <c r="AW300" i="16" s="1"/>
  <c r="F300" i="16"/>
  <c r="AV299" i="16"/>
  <c r="AW299" i="16" s="1"/>
  <c r="AG299" i="16"/>
  <c r="AD299" i="16"/>
  <c r="AC299" i="16"/>
  <c r="AB299" i="16"/>
  <c r="M299" i="16"/>
  <c r="F299" i="16"/>
  <c r="AG298" i="16"/>
  <c r="AD298" i="16"/>
  <c r="AC298" i="16"/>
  <c r="AB298" i="16"/>
  <c r="M298" i="16"/>
  <c r="AV298" i="16" s="1"/>
  <c r="AW298" i="16" s="1"/>
  <c r="F298" i="16"/>
  <c r="AG297" i="16"/>
  <c r="AD297" i="16"/>
  <c r="AC297" i="16"/>
  <c r="AB297" i="16"/>
  <c r="M297" i="16"/>
  <c r="AV297" i="16" s="1"/>
  <c r="AW297" i="16" s="1"/>
  <c r="F297" i="16"/>
  <c r="AG296" i="16"/>
  <c r="AD296" i="16"/>
  <c r="AC296" i="16"/>
  <c r="AB296" i="16"/>
  <c r="M296" i="16"/>
  <c r="AV296" i="16" s="1"/>
  <c r="AW296" i="16" s="1"/>
  <c r="F296" i="16"/>
  <c r="AG295" i="16"/>
  <c r="AD295" i="16"/>
  <c r="AC295" i="16"/>
  <c r="AB295" i="16"/>
  <c r="M295" i="16"/>
  <c r="AV295" i="16" s="1"/>
  <c r="AW295" i="16" s="1"/>
  <c r="F295" i="16"/>
  <c r="AG294" i="16"/>
  <c r="AD294" i="16"/>
  <c r="AC294" i="16"/>
  <c r="AB294" i="16"/>
  <c r="M294" i="16"/>
  <c r="AV294" i="16" s="1"/>
  <c r="AW294" i="16" s="1"/>
  <c r="F294" i="16"/>
  <c r="AG293" i="16"/>
  <c r="AD293" i="16"/>
  <c r="AC293" i="16"/>
  <c r="AB293" i="16"/>
  <c r="M293" i="16"/>
  <c r="AV293" i="16" s="1"/>
  <c r="AW293" i="16" s="1"/>
  <c r="F293" i="16"/>
  <c r="AG292" i="16"/>
  <c r="AD292" i="16"/>
  <c r="AC292" i="16"/>
  <c r="AB292" i="16"/>
  <c r="M292" i="16"/>
  <c r="AV292" i="16" s="1"/>
  <c r="AW292" i="16" s="1"/>
  <c r="F292" i="16"/>
  <c r="AG291" i="16"/>
  <c r="AD291" i="16"/>
  <c r="AC291" i="16"/>
  <c r="AB291" i="16"/>
  <c r="M291" i="16"/>
  <c r="AV291" i="16" s="1"/>
  <c r="AW291" i="16" s="1"/>
  <c r="F291" i="16"/>
  <c r="AG290" i="16"/>
  <c r="AD290" i="16"/>
  <c r="AC290" i="16"/>
  <c r="AB290" i="16"/>
  <c r="M290" i="16"/>
  <c r="AV290" i="16" s="1"/>
  <c r="AW290" i="16" s="1"/>
  <c r="F290" i="16"/>
  <c r="AG289" i="16"/>
  <c r="AD289" i="16"/>
  <c r="AC289" i="16"/>
  <c r="AB289" i="16"/>
  <c r="M289" i="16"/>
  <c r="AV289" i="16" s="1"/>
  <c r="AW289" i="16" s="1"/>
  <c r="F289" i="16"/>
  <c r="AG288" i="16"/>
  <c r="AD288" i="16"/>
  <c r="AC288" i="16"/>
  <c r="AB288" i="16"/>
  <c r="M288" i="16"/>
  <c r="AV288" i="16" s="1"/>
  <c r="AW288" i="16" s="1"/>
  <c r="F288" i="16"/>
  <c r="AG287" i="16"/>
  <c r="AD287" i="16"/>
  <c r="AC287" i="16"/>
  <c r="AB287" i="16"/>
  <c r="M287" i="16"/>
  <c r="AV287" i="16" s="1"/>
  <c r="AW287" i="16" s="1"/>
  <c r="F287" i="16"/>
  <c r="AG286" i="16"/>
  <c r="AD286" i="16"/>
  <c r="AC286" i="16"/>
  <c r="AB286" i="16"/>
  <c r="M286" i="16"/>
  <c r="AV286" i="16" s="1"/>
  <c r="AW286" i="16" s="1"/>
  <c r="F286" i="16"/>
  <c r="AG285" i="16"/>
  <c r="AD285" i="16"/>
  <c r="AC285" i="16"/>
  <c r="AB285" i="16"/>
  <c r="M285" i="16"/>
  <c r="AV285" i="16" s="1"/>
  <c r="AW285" i="16" s="1"/>
  <c r="F285" i="16"/>
  <c r="AV284" i="16"/>
  <c r="AW284" i="16" s="1"/>
  <c r="AG284" i="16"/>
  <c r="AD284" i="16"/>
  <c r="AC284" i="16"/>
  <c r="AB284" i="16"/>
  <c r="M284" i="16"/>
  <c r="F284" i="16"/>
  <c r="AG283" i="16"/>
  <c r="AD283" i="16"/>
  <c r="AC283" i="16"/>
  <c r="AB283" i="16"/>
  <c r="M283" i="16"/>
  <c r="AV283" i="16" s="1"/>
  <c r="AW283" i="16" s="1"/>
  <c r="F283" i="16"/>
  <c r="AG282" i="16"/>
  <c r="AD282" i="16"/>
  <c r="AC282" i="16"/>
  <c r="AB282" i="16"/>
  <c r="M282" i="16"/>
  <c r="AV282" i="16" s="1"/>
  <c r="AW282" i="16" s="1"/>
  <c r="F282" i="16"/>
  <c r="AG281" i="16"/>
  <c r="AD281" i="16"/>
  <c r="AC281" i="16"/>
  <c r="AB281" i="16"/>
  <c r="M281" i="16"/>
  <c r="AV281" i="16" s="1"/>
  <c r="AW281" i="16" s="1"/>
  <c r="F281" i="16"/>
  <c r="AG280" i="16"/>
  <c r="AD280" i="16"/>
  <c r="AC280" i="16"/>
  <c r="AB280" i="16"/>
  <c r="M280" i="16"/>
  <c r="AV280" i="16" s="1"/>
  <c r="AW280" i="16" s="1"/>
  <c r="F280" i="16"/>
  <c r="AG279" i="16"/>
  <c r="AD279" i="16"/>
  <c r="AC279" i="16"/>
  <c r="AB279" i="16"/>
  <c r="M279" i="16"/>
  <c r="AV279" i="16" s="1"/>
  <c r="AW279" i="16" s="1"/>
  <c r="F279" i="16"/>
  <c r="AG278" i="16"/>
  <c r="AD278" i="16"/>
  <c r="AC278" i="16"/>
  <c r="AB278" i="16"/>
  <c r="M278" i="16"/>
  <c r="AV278" i="16" s="1"/>
  <c r="AW278" i="16" s="1"/>
  <c r="F278" i="16"/>
  <c r="AG277" i="16"/>
  <c r="AD277" i="16"/>
  <c r="AC277" i="16"/>
  <c r="AB277" i="16"/>
  <c r="M277" i="16"/>
  <c r="AV277" i="16" s="1"/>
  <c r="AW277" i="16" s="1"/>
  <c r="F277" i="16"/>
  <c r="AV276" i="16"/>
  <c r="AW276" i="16" s="1"/>
  <c r="AG276" i="16"/>
  <c r="AD276" i="16"/>
  <c r="AC276" i="16"/>
  <c r="AB276" i="16"/>
  <c r="M276" i="16"/>
  <c r="F276" i="16"/>
  <c r="AW275" i="16"/>
  <c r="AG275" i="16"/>
  <c r="AD275" i="16"/>
  <c r="AC275" i="16"/>
  <c r="AB275" i="16"/>
  <c r="M275" i="16"/>
  <c r="AV275" i="16" s="1"/>
  <c r="F275" i="16"/>
  <c r="AG274" i="16"/>
  <c r="AD274" i="16"/>
  <c r="AC274" i="16"/>
  <c r="AB274" i="16"/>
  <c r="M274" i="16"/>
  <c r="AV274" i="16" s="1"/>
  <c r="AW274" i="16" s="1"/>
  <c r="F274" i="16"/>
  <c r="AG273" i="16"/>
  <c r="AD273" i="16"/>
  <c r="AC273" i="16"/>
  <c r="AB273" i="16"/>
  <c r="M273" i="16"/>
  <c r="AV273" i="16" s="1"/>
  <c r="AW273" i="16" s="1"/>
  <c r="F273" i="16"/>
  <c r="AG272" i="16"/>
  <c r="AD272" i="16"/>
  <c r="AC272" i="16"/>
  <c r="AB272" i="16"/>
  <c r="M272" i="16"/>
  <c r="AV272" i="16" s="1"/>
  <c r="AW272" i="16" s="1"/>
  <c r="F272" i="16"/>
  <c r="AG271" i="16"/>
  <c r="AD271" i="16"/>
  <c r="AC271" i="16"/>
  <c r="AB271" i="16"/>
  <c r="M271" i="16"/>
  <c r="AV271" i="16" s="1"/>
  <c r="AW271" i="16" s="1"/>
  <c r="F271" i="16"/>
  <c r="AG270" i="16"/>
  <c r="AD270" i="16"/>
  <c r="AC270" i="16"/>
  <c r="AB270" i="16"/>
  <c r="M270" i="16"/>
  <c r="AV270" i="16" s="1"/>
  <c r="AW270" i="16" s="1"/>
  <c r="F270" i="16"/>
  <c r="AG269" i="16"/>
  <c r="AD269" i="16"/>
  <c r="AC269" i="16"/>
  <c r="AB269" i="16"/>
  <c r="M269" i="16"/>
  <c r="AV269" i="16" s="1"/>
  <c r="AW269" i="16" s="1"/>
  <c r="F269" i="16"/>
  <c r="AG268" i="16"/>
  <c r="AD268" i="16"/>
  <c r="AC268" i="16"/>
  <c r="AB268" i="16"/>
  <c r="M268" i="16"/>
  <c r="AV268" i="16" s="1"/>
  <c r="AW268" i="16" s="1"/>
  <c r="F268" i="16"/>
  <c r="AG267" i="16"/>
  <c r="AD267" i="16"/>
  <c r="AC267" i="16"/>
  <c r="AB267" i="16"/>
  <c r="M267" i="16"/>
  <c r="AV267" i="16" s="1"/>
  <c r="AW267" i="16" s="1"/>
  <c r="F267" i="16"/>
  <c r="AG266" i="16"/>
  <c r="AD266" i="16"/>
  <c r="AC266" i="16"/>
  <c r="AB266" i="16"/>
  <c r="M266" i="16"/>
  <c r="AV266" i="16" s="1"/>
  <c r="AW266" i="16" s="1"/>
  <c r="F266" i="16"/>
  <c r="AG265" i="16"/>
  <c r="AD265" i="16"/>
  <c r="AC265" i="16"/>
  <c r="AB265" i="16"/>
  <c r="M265" i="16"/>
  <c r="AV265" i="16" s="1"/>
  <c r="AW265" i="16" s="1"/>
  <c r="F265" i="16"/>
  <c r="AG264" i="16"/>
  <c r="AD264" i="16"/>
  <c r="AC264" i="16"/>
  <c r="AB264" i="16"/>
  <c r="M264" i="16"/>
  <c r="AV264" i="16" s="1"/>
  <c r="AW264" i="16" s="1"/>
  <c r="F264" i="16"/>
  <c r="AG263" i="16"/>
  <c r="AD263" i="16"/>
  <c r="AC263" i="16"/>
  <c r="AB263" i="16"/>
  <c r="M263" i="16"/>
  <c r="AV263" i="16" s="1"/>
  <c r="AW263" i="16" s="1"/>
  <c r="F263" i="16"/>
  <c r="AG262" i="16"/>
  <c r="AD262" i="16"/>
  <c r="AC262" i="16"/>
  <c r="AB262" i="16"/>
  <c r="M262" i="16"/>
  <c r="AV262" i="16" s="1"/>
  <c r="AW262" i="16" s="1"/>
  <c r="F262" i="16"/>
  <c r="AG261" i="16"/>
  <c r="AD261" i="16"/>
  <c r="AC261" i="16"/>
  <c r="AB261" i="16"/>
  <c r="M261" i="16"/>
  <c r="AV261" i="16" s="1"/>
  <c r="AW261" i="16" s="1"/>
  <c r="F261" i="16"/>
  <c r="AV260" i="16"/>
  <c r="AW260" i="16" s="1"/>
  <c r="AG260" i="16"/>
  <c r="AD260" i="16"/>
  <c r="AC260" i="16"/>
  <c r="AB260" i="16"/>
  <c r="M260" i="16"/>
  <c r="F260" i="16"/>
  <c r="AG259" i="16"/>
  <c r="AD259" i="16"/>
  <c r="AC259" i="16"/>
  <c r="AB259" i="16"/>
  <c r="M259" i="16"/>
  <c r="AV259" i="16" s="1"/>
  <c r="AW259" i="16" s="1"/>
  <c r="F259" i="16"/>
  <c r="AG258" i="16"/>
  <c r="AD258" i="16"/>
  <c r="AC258" i="16"/>
  <c r="AB258" i="16"/>
  <c r="M258" i="16"/>
  <c r="AV258" i="16" s="1"/>
  <c r="AW258" i="16" s="1"/>
  <c r="F258" i="16"/>
  <c r="AV257" i="16"/>
  <c r="AW257" i="16" s="1"/>
  <c r="AG257" i="16"/>
  <c r="AD257" i="16"/>
  <c r="AC257" i="16"/>
  <c r="AB257" i="16"/>
  <c r="M257" i="16"/>
  <c r="F257" i="16"/>
  <c r="AG256" i="16"/>
  <c r="AD256" i="16"/>
  <c r="AC256" i="16"/>
  <c r="AB256" i="16"/>
  <c r="M256" i="16"/>
  <c r="AV256" i="16" s="1"/>
  <c r="AW256" i="16" s="1"/>
  <c r="F256" i="16"/>
  <c r="AG255" i="16"/>
  <c r="AD255" i="16"/>
  <c r="AC255" i="16"/>
  <c r="AB255" i="16"/>
  <c r="M255" i="16"/>
  <c r="AV255" i="16" s="1"/>
  <c r="AW255" i="16" s="1"/>
  <c r="F255" i="16"/>
  <c r="AG254" i="16"/>
  <c r="AD254" i="16"/>
  <c r="AC254" i="16"/>
  <c r="AB254" i="16"/>
  <c r="M254" i="16"/>
  <c r="AV254" i="16" s="1"/>
  <c r="AW254" i="16" s="1"/>
  <c r="F254" i="16"/>
  <c r="AG253" i="16"/>
  <c r="AD253" i="16"/>
  <c r="AC253" i="16"/>
  <c r="AB253" i="16"/>
  <c r="M253" i="16"/>
  <c r="AV253" i="16" s="1"/>
  <c r="AW253" i="16" s="1"/>
  <c r="F253" i="16"/>
  <c r="AG252" i="16"/>
  <c r="AD252" i="16"/>
  <c r="AC252" i="16"/>
  <c r="AB252" i="16"/>
  <c r="M252" i="16"/>
  <c r="AV252" i="16" s="1"/>
  <c r="AW252" i="16" s="1"/>
  <c r="F252" i="16"/>
  <c r="AG251" i="16"/>
  <c r="AD251" i="16"/>
  <c r="AC251" i="16"/>
  <c r="AB251" i="16"/>
  <c r="M251" i="16"/>
  <c r="AV251" i="16" s="1"/>
  <c r="AW251" i="16" s="1"/>
  <c r="F251" i="16"/>
  <c r="AG250" i="16"/>
  <c r="AD250" i="16"/>
  <c r="AC250" i="16"/>
  <c r="AB250" i="16"/>
  <c r="M250" i="16"/>
  <c r="AV250" i="16" s="1"/>
  <c r="AW250" i="16" s="1"/>
  <c r="F250" i="16"/>
  <c r="AV249" i="16"/>
  <c r="AW249" i="16" s="1"/>
  <c r="AG249" i="16"/>
  <c r="AD249" i="16"/>
  <c r="AC249" i="16"/>
  <c r="AB249" i="16"/>
  <c r="M249" i="16"/>
  <c r="F249" i="16"/>
  <c r="AG248" i="16"/>
  <c r="AD248" i="16"/>
  <c r="AC248" i="16"/>
  <c r="AB248" i="16"/>
  <c r="M248" i="16"/>
  <c r="AV248" i="16" s="1"/>
  <c r="AW248" i="16" s="1"/>
  <c r="F248" i="16"/>
  <c r="AG247" i="16"/>
  <c r="AD247" i="16"/>
  <c r="AC247" i="16"/>
  <c r="AB247" i="16"/>
  <c r="M247" i="16"/>
  <c r="AV247" i="16" s="1"/>
  <c r="AW247" i="16" s="1"/>
  <c r="F247" i="16"/>
  <c r="AG246" i="16"/>
  <c r="AD246" i="16"/>
  <c r="AC246" i="16"/>
  <c r="AB246" i="16"/>
  <c r="M246" i="16"/>
  <c r="AV246" i="16" s="1"/>
  <c r="AW246" i="16" s="1"/>
  <c r="F246" i="16"/>
  <c r="AG245" i="16"/>
  <c r="AD245" i="16"/>
  <c r="AC245" i="16"/>
  <c r="AB245" i="16"/>
  <c r="M245" i="16"/>
  <c r="AV245" i="16" s="1"/>
  <c r="AW245" i="16" s="1"/>
  <c r="F245" i="16"/>
  <c r="AG244" i="16"/>
  <c r="AD244" i="16"/>
  <c r="AC244" i="16"/>
  <c r="AB244" i="16"/>
  <c r="M244" i="16"/>
  <c r="AV244" i="16" s="1"/>
  <c r="AW244" i="16" s="1"/>
  <c r="F244" i="16"/>
  <c r="AG243" i="16"/>
  <c r="AD243" i="16"/>
  <c r="AC243" i="16"/>
  <c r="AB243" i="16"/>
  <c r="M243" i="16"/>
  <c r="AV243" i="16" s="1"/>
  <c r="AW243" i="16" s="1"/>
  <c r="F243" i="16"/>
  <c r="AG242" i="16"/>
  <c r="AD242" i="16"/>
  <c r="AC242" i="16"/>
  <c r="AB242" i="16"/>
  <c r="M242" i="16"/>
  <c r="AV242" i="16" s="1"/>
  <c r="AW242" i="16" s="1"/>
  <c r="F242" i="16"/>
  <c r="AV241" i="16"/>
  <c r="AW241" i="16" s="1"/>
  <c r="AG241" i="16"/>
  <c r="AD241" i="16"/>
  <c r="AC241" i="16"/>
  <c r="AB241" i="16"/>
  <c r="M241" i="16"/>
  <c r="F241" i="16"/>
  <c r="AG240" i="16"/>
  <c r="AD240" i="16"/>
  <c r="AC240" i="16"/>
  <c r="AB240" i="16"/>
  <c r="M240" i="16"/>
  <c r="AV240" i="16" s="1"/>
  <c r="AW240" i="16" s="1"/>
  <c r="F240" i="16"/>
  <c r="AG239" i="16"/>
  <c r="AD239" i="16"/>
  <c r="AC239" i="16"/>
  <c r="AB239" i="16"/>
  <c r="M239" i="16"/>
  <c r="AV239" i="16" s="1"/>
  <c r="AW239" i="16" s="1"/>
  <c r="F239" i="16"/>
  <c r="AG238" i="16"/>
  <c r="AD238" i="16"/>
  <c r="AC238" i="16"/>
  <c r="AB238" i="16"/>
  <c r="M238" i="16"/>
  <c r="AV238" i="16" s="1"/>
  <c r="AW238" i="16" s="1"/>
  <c r="F238" i="16"/>
  <c r="AG237" i="16"/>
  <c r="AD237" i="16"/>
  <c r="AC237" i="16"/>
  <c r="AB237" i="16"/>
  <c r="M237" i="16"/>
  <c r="AV237" i="16" s="1"/>
  <c r="AW237" i="16" s="1"/>
  <c r="F237" i="16"/>
  <c r="AV236" i="16"/>
  <c r="AW236" i="16" s="1"/>
  <c r="AG236" i="16"/>
  <c r="AD236" i="16"/>
  <c r="AC236" i="16"/>
  <c r="AB236" i="16"/>
  <c r="M236" i="16"/>
  <c r="F236" i="16"/>
  <c r="AG235" i="16"/>
  <c r="AD235" i="16"/>
  <c r="AC235" i="16"/>
  <c r="AB235" i="16"/>
  <c r="M235" i="16"/>
  <c r="AV235" i="16" s="1"/>
  <c r="AW235" i="16" s="1"/>
  <c r="F235" i="16"/>
  <c r="AG234" i="16"/>
  <c r="AD234" i="16"/>
  <c r="AC234" i="16"/>
  <c r="AB234" i="16"/>
  <c r="M234" i="16"/>
  <c r="AV234" i="16" s="1"/>
  <c r="AW234" i="16" s="1"/>
  <c r="F234" i="16"/>
  <c r="AV233" i="16"/>
  <c r="AW233" i="16" s="1"/>
  <c r="AG233" i="16"/>
  <c r="AD233" i="16"/>
  <c r="AC233" i="16"/>
  <c r="AB233" i="16"/>
  <c r="M233" i="16"/>
  <c r="F233" i="16"/>
  <c r="AG232" i="16"/>
  <c r="AD232" i="16"/>
  <c r="AC232" i="16"/>
  <c r="AB232" i="16"/>
  <c r="M232" i="16"/>
  <c r="AV232" i="16" s="1"/>
  <c r="AW232" i="16" s="1"/>
  <c r="F232" i="16"/>
  <c r="AG231" i="16"/>
  <c r="AD231" i="16"/>
  <c r="AC231" i="16"/>
  <c r="AB231" i="16"/>
  <c r="M231" i="16"/>
  <c r="AV231" i="16" s="1"/>
  <c r="AW231" i="16" s="1"/>
  <c r="F231" i="16"/>
  <c r="AG230" i="16"/>
  <c r="AD230" i="16"/>
  <c r="AC230" i="16"/>
  <c r="AB230" i="16"/>
  <c r="M230" i="16"/>
  <c r="AV230" i="16" s="1"/>
  <c r="AW230" i="16" s="1"/>
  <c r="F230" i="16"/>
  <c r="AG229" i="16"/>
  <c r="AD229" i="16"/>
  <c r="AC229" i="16"/>
  <c r="AB229" i="16"/>
  <c r="M229" i="16"/>
  <c r="AV229" i="16" s="1"/>
  <c r="AW229" i="16" s="1"/>
  <c r="F229" i="16"/>
  <c r="AG228" i="16"/>
  <c r="AD228" i="16"/>
  <c r="AC228" i="16"/>
  <c r="AB228" i="16"/>
  <c r="M228" i="16"/>
  <c r="AV228" i="16" s="1"/>
  <c r="AW228" i="16" s="1"/>
  <c r="F228" i="16"/>
  <c r="AG227" i="16"/>
  <c r="AD227" i="16"/>
  <c r="AC227" i="16"/>
  <c r="AB227" i="16"/>
  <c r="M227" i="16"/>
  <c r="AV227" i="16" s="1"/>
  <c r="AW227" i="16" s="1"/>
  <c r="F227" i="16"/>
  <c r="AG226" i="16"/>
  <c r="AD226" i="16"/>
  <c r="AC226" i="16"/>
  <c r="AB226" i="16"/>
  <c r="M226" i="16"/>
  <c r="AV226" i="16" s="1"/>
  <c r="AW226" i="16" s="1"/>
  <c r="F226" i="16"/>
  <c r="AV225" i="16"/>
  <c r="AW225" i="16" s="1"/>
  <c r="AG225" i="16"/>
  <c r="AD225" i="16"/>
  <c r="AC225" i="16"/>
  <c r="AB225" i="16"/>
  <c r="M225" i="16"/>
  <c r="F225" i="16"/>
  <c r="AG224" i="16"/>
  <c r="AD224" i="16"/>
  <c r="AC224" i="16"/>
  <c r="AB224" i="16"/>
  <c r="M224" i="16"/>
  <c r="AV224" i="16" s="1"/>
  <c r="AW224" i="16" s="1"/>
  <c r="F224" i="16"/>
  <c r="AG223" i="16"/>
  <c r="AD223" i="16"/>
  <c r="AC223" i="16"/>
  <c r="AB223" i="16"/>
  <c r="M223" i="16"/>
  <c r="AV223" i="16" s="1"/>
  <c r="AW223" i="16" s="1"/>
  <c r="F223" i="16"/>
  <c r="AG222" i="16"/>
  <c r="AD222" i="16"/>
  <c r="AC222" i="16"/>
  <c r="AB222" i="16"/>
  <c r="M222" i="16"/>
  <c r="AV222" i="16" s="1"/>
  <c r="AW222" i="16" s="1"/>
  <c r="F222" i="16"/>
  <c r="AG221" i="16"/>
  <c r="AD221" i="16"/>
  <c r="AC221" i="16"/>
  <c r="AB221" i="16"/>
  <c r="M221" i="16"/>
  <c r="AV221" i="16" s="1"/>
  <c r="AW221" i="16" s="1"/>
  <c r="F221" i="16"/>
  <c r="AG220" i="16"/>
  <c r="AD220" i="16"/>
  <c r="AC220" i="16"/>
  <c r="AB220" i="16"/>
  <c r="M220" i="16"/>
  <c r="AV220" i="16" s="1"/>
  <c r="AW220" i="16" s="1"/>
  <c r="F220" i="16"/>
  <c r="AG219" i="16"/>
  <c r="AD219" i="16"/>
  <c r="AC219" i="16"/>
  <c r="AB219" i="16"/>
  <c r="M219" i="16"/>
  <c r="AV219" i="16" s="1"/>
  <c r="AW219" i="16" s="1"/>
  <c r="F219" i="16"/>
  <c r="AG218" i="16"/>
  <c r="AD218" i="16"/>
  <c r="AC218" i="16"/>
  <c r="AB218" i="16"/>
  <c r="M218" i="16"/>
  <c r="AV218" i="16" s="1"/>
  <c r="AW218" i="16" s="1"/>
  <c r="F218" i="16"/>
  <c r="AV217" i="16"/>
  <c r="AW217" i="16" s="1"/>
  <c r="AG217" i="16"/>
  <c r="AD217" i="16"/>
  <c r="AC217" i="16"/>
  <c r="AB217" i="16"/>
  <c r="M217" i="16"/>
  <c r="F217" i="16"/>
  <c r="AG216" i="16"/>
  <c r="AD216" i="16"/>
  <c r="AC216" i="16"/>
  <c r="AB216" i="16"/>
  <c r="M216" i="16"/>
  <c r="AV216" i="16" s="1"/>
  <c r="AW216" i="16" s="1"/>
  <c r="F216" i="16"/>
  <c r="AG215" i="16"/>
  <c r="AD215" i="16"/>
  <c r="AC215" i="16"/>
  <c r="AB215" i="16"/>
  <c r="M215" i="16"/>
  <c r="AV215" i="16" s="1"/>
  <c r="AW215" i="16" s="1"/>
  <c r="F215" i="16"/>
  <c r="AG214" i="16"/>
  <c r="AD214" i="16"/>
  <c r="AC214" i="16"/>
  <c r="AB214" i="16"/>
  <c r="M214" i="16"/>
  <c r="AV214" i="16" s="1"/>
  <c r="AW214" i="16" s="1"/>
  <c r="F214" i="16"/>
  <c r="AG213" i="16"/>
  <c r="AD213" i="16"/>
  <c r="AC213" i="16"/>
  <c r="AB213" i="16"/>
  <c r="M213" i="16"/>
  <c r="AV213" i="16" s="1"/>
  <c r="AW213" i="16" s="1"/>
  <c r="F213" i="16"/>
  <c r="AG212" i="16"/>
  <c r="AD212" i="16"/>
  <c r="AC212" i="16"/>
  <c r="AB212" i="16"/>
  <c r="M212" i="16"/>
  <c r="AV212" i="16" s="1"/>
  <c r="AW212" i="16" s="1"/>
  <c r="F212" i="16"/>
  <c r="AG211" i="16"/>
  <c r="AD211" i="16"/>
  <c r="AC211" i="16"/>
  <c r="AB211" i="16"/>
  <c r="M211" i="16"/>
  <c r="AV211" i="16" s="1"/>
  <c r="AW211" i="16" s="1"/>
  <c r="F211" i="16"/>
  <c r="AG210" i="16"/>
  <c r="AD210" i="16"/>
  <c r="AC210" i="16"/>
  <c r="AB210" i="16"/>
  <c r="M210" i="16"/>
  <c r="AV210" i="16" s="1"/>
  <c r="AW210" i="16" s="1"/>
  <c r="F210" i="16"/>
  <c r="AV209" i="16"/>
  <c r="AW209" i="16" s="1"/>
  <c r="AG209" i="16"/>
  <c r="AD209" i="16"/>
  <c r="AC209" i="16"/>
  <c r="AB209" i="16"/>
  <c r="M209" i="16"/>
  <c r="F209" i="16"/>
  <c r="AG208" i="16"/>
  <c r="AD208" i="16"/>
  <c r="AC208" i="16"/>
  <c r="AB208" i="16"/>
  <c r="M208" i="16"/>
  <c r="AV208" i="16" s="1"/>
  <c r="AW208" i="16" s="1"/>
  <c r="F208" i="16"/>
  <c r="AG207" i="16"/>
  <c r="AD207" i="16"/>
  <c r="AC207" i="16"/>
  <c r="AB207" i="16"/>
  <c r="M207" i="16"/>
  <c r="AV207" i="16" s="1"/>
  <c r="AW207" i="16" s="1"/>
  <c r="F207" i="16"/>
  <c r="AG206" i="16"/>
  <c r="AD206" i="16"/>
  <c r="AC206" i="16"/>
  <c r="AB206" i="16"/>
  <c r="M206" i="16"/>
  <c r="AV206" i="16" s="1"/>
  <c r="AW206" i="16" s="1"/>
  <c r="F206" i="16"/>
  <c r="AG205" i="16"/>
  <c r="AD205" i="16"/>
  <c r="AC205" i="16"/>
  <c r="AB205" i="16"/>
  <c r="M205" i="16"/>
  <c r="AV205" i="16" s="1"/>
  <c r="AW205" i="16" s="1"/>
  <c r="F205" i="16"/>
  <c r="AV204" i="16"/>
  <c r="AW204" i="16" s="1"/>
  <c r="AG204" i="16"/>
  <c r="AD204" i="16"/>
  <c r="AC204" i="16"/>
  <c r="AB204" i="16"/>
  <c r="M204" i="16"/>
  <c r="F204" i="16"/>
  <c r="AG203" i="16"/>
  <c r="AD203" i="16"/>
  <c r="AC203" i="16"/>
  <c r="AB203" i="16"/>
  <c r="M203" i="16"/>
  <c r="AV203" i="16" s="1"/>
  <c r="AW203" i="16" s="1"/>
  <c r="F203" i="16"/>
  <c r="AG202" i="16"/>
  <c r="AD202" i="16"/>
  <c r="AC202" i="16"/>
  <c r="AB202" i="16"/>
  <c r="M202" i="16"/>
  <c r="AV202" i="16" s="1"/>
  <c r="AW202" i="16" s="1"/>
  <c r="F202" i="16"/>
  <c r="AV201" i="16"/>
  <c r="AW201" i="16" s="1"/>
  <c r="AG201" i="16"/>
  <c r="AD201" i="16"/>
  <c r="AC201" i="16"/>
  <c r="AB201" i="16"/>
  <c r="M201" i="16"/>
  <c r="F201" i="16"/>
  <c r="AG200" i="16"/>
  <c r="AD200" i="16"/>
  <c r="AC200" i="16"/>
  <c r="AB200" i="16"/>
  <c r="M200" i="16"/>
  <c r="AV200" i="16" s="1"/>
  <c r="AW200" i="16" s="1"/>
  <c r="F200" i="16"/>
  <c r="AG199" i="16"/>
  <c r="AD199" i="16"/>
  <c r="AC199" i="16"/>
  <c r="AB199" i="16"/>
  <c r="M199" i="16"/>
  <c r="AV199" i="16" s="1"/>
  <c r="AW199" i="16" s="1"/>
  <c r="F199" i="16"/>
  <c r="AG198" i="16"/>
  <c r="AD198" i="16"/>
  <c r="AC198" i="16"/>
  <c r="AB198" i="16"/>
  <c r="M198" i="16"/>
  <c r="AV198" i="16" s="1"/>
  <c r="AW198" i="16" s="1"/>
  <c r="F198" i="16"/>
  <c r="AG197" i="16"/>
  <c r="AD197" i="16"/>
  <c r="AC197" i="16"/>
  <c r="AB197" i="16"/>
  <c r="M197" i="16"/>
  <c r="AV197" i="16" s="1"/>
  <c r="AW197" i="16" s="1"/>
  <c r="F197" i="16"/>
  <c r="AG196" i="16"/>
  <c r="AD196" i="16"/>
  <c r="AC196" i="16"/>
  <c r="AB196" i="16"/>
  <c r="M196" i="16"/>
  <c r="AV196" i="16" s="1"/>
  <c r="AW196" i="16" s="1"/>
  <c r="F196" i="16"/>
  <c r="AG195" i="16"/>
  <c r="AD195" i="16"/>
  <c r="AC195" i="16"/>
  <c r="AB195" i="16"/>
  <c r="M195" i="16"/>
  <c r="AV195" i="16" s="1"/>
  <c r="AW195" i="16" s="1"/>
  <c r="F195" i="16"/>
  <c r="AG194" i="16"/>
  <c r="AD194" i="16"/>
  <c r="AC194" i="16"/>
  <c r="AB194" i="16"/>
  <c r="M194" i="16"/>
  <c r="AV194" i="16" s="1"/>
  <c r="AW194" i="16" s="1"/>
  <c r="F194" i="16"/>
  <c r="AG193" i="16"/>
  <c r="AD193" i="16"/>
  <c r="AC193" i="16"/>
  <c r="AB193" i="16"/>
  <c r="M193" i="16"/>
  <c r="AV193" i="16" s="1"/>
  <c r="AW193" i="16" s="1"/>
  <c r="F193" i="16"/>
  <c r="AG192" i="16"/>
  <c r="AD192" i="16"/>
  <c r="AC192" i="16"/>
  <c r="AB192" i="16"/>
  <c r="M192" i="16"/>
  <c r="AV192" i="16" s="1"/>
  <c r="AW192" i="16" s="1"/>
  <c r="F192" i="16"/>
  <c r="AG191" i="16"/>
  <c r="AD191" i="16"/>
  <c r="AC191" i="16"/>
  <c r="AB191" i="16"/>
  <c r="M191" i="16"/>
  <c r="AV191" i="16" s="1"/>
  <c r="AW191" i="16" s="1"/>
  <c r="F191" i="16"/>
  <c r="AG190" i="16"/>
  <c r="AD190" i="16"/>
  <c r="AC190" i="16"/>
  <c r="AB190" i="16"/>
  <c r="M190" i="16"/>
  <c r="AV190" i="16" s="1"/>
  <c r="AW190" i="16" s="1"/>
  <c r="F190" i="16"/>
  <c r="AG189" i="16"/>
  <c r="AD189" i="16"/>
  <c r="AC189" i="16"/>
  <c r="AB189" i="16"/>
  <c r="M189" i="16"/>
  <c r="AV189" i="16" s="1"/>
  <c r="AW189" i="16" s="1"/>
  <c r="F189" i="16"/>
  <c r="AG188" i="16"/>
  <c r="AD188" i="16"/>
  <c r="AC188" i="16"/>
  <c r="AB188" i="16"/>
  <c r="M188" i="16"/>
  <c r="AV188" i="16" s="1"/>
  <c r="AW188" i="16" s="1"/>
  <c r="F188" i="16"/>
  <c r="AG187" i="16"/>
  <c r="AD187" i="16"/>
  <c r="AC187" i="16"/>
  <c r="AB187" i="16"/>
  <c r="M187" i="16"/>
  <c r="AV187" i="16" s="1"/>
  <c r="AW187" i="16" s="1"/>
  <c r="F187" i="16"/>
  <c r="AG186" i="16"/>
  <c r="AD186" i="16"/>
  <c r="AC186" i="16"/>
  <c r="AB186" i="16"/>
  <c r="M186" i="16"/>
  <c r="AV186" i="16" s="1"/>
  <c r="AW186" i="16" s="1"/>
  <c r="F186" i="16"/>
  <c r="AG185" i="16"/>
  <c r="AD185" i="16"/>
  <c r="AC185" i="16"/>
  <c r="AB185" i="16"/>
  <c r="M185" i="16"/>
  <c r="AV185" i="16" s="1"/>
  <c r="AW185" i="16" s="1"/>
  <c r="F185" i="16"/>
  <c r="AG184" i="16"/>
  <c r="AD184" i="16"/>
  <c r="AC184" i="16"/>
  <c r="AB184" i="16"/>
  <c r="M184" i="16"/>
  <c r="AV184" i="16" s="1"/>
  <c r="AW184" i="16" s="1"/>
  <c r="F184" i="16"/>
  <c r="AG183" i="16"/>
  <c r="AD183" i="16"/>
  <c r="AC183" i="16"/>
  <c r="AB183" i="16"/>
  <c r="M183" i="16"/>
  <c r="AV183" i="16" s="1"/>
  <c r="AW183" i="16" s="1"/>
  <c r="F183" i="16"/>
  <c r="AG182" i="16"/>
  <c r="AD182" i="16"/>
  <c r="AC182" i="16"/>
  <c r="AB182" i="16"/>
  <c r="M182" i="16"/>
  <c r="AV182" i="16" s="1"/>
  <c r="AW182" i="16" s="1"/>
  <c r="F182" i="16"/>
  <c r="AG181" i="16"/>
  <c r="AD181" i="16"/>
  <c r="AC181" i="16"/>
  <c r="AB181" i="16"/>
  <c r="M181" i="16"/>
  <c r="AV181" i="16" s="1"/>
  <c r="AW181" i="16" s="1"/>
  <c r="F181" i="16"/>
  <c r="AV180" i="16"/>
  <c r="AW180" i="16" s="1"/>
  <c r="AG180" i="16"/>
  <c r="AD180" i="16"/>
  <c r="AC180" i="16"/>
  <c r="AB180" i="16"/>
  <c r="M180" i="16"/>
  <c r="F180" i="16"/>
  <c r="AG179" i="16"/>
  <c r="AD179" i="16"/>
  <c r="AC179" i="16"/>
  <c r="AB179" i="16"/>
  <c r="M179" i="16"/>
  <c r="AV179" i="16" s="1"/>
  <c r="AW179" i="16" s="1"/>
  <c r="F179" i="16"/>
  <c r="AG178" i="16"/>
  <c r="AD178" i="16"/>
  <c r="AC178" i="16"/>
  <c r="AB178" i="16"/>
  <c r="M178" i="16"/>
  <c r="AV178" i="16" s="1"/>
  <c r="AW178" i="16" s="1"/>
  <c r="F178" i="16"/>
  <c r="AG177" i="16"/>
  <c r="AD177" i="16"/>
  <c r="AC177" i="16"/>
  <c r="AB177" i="16"/>
  <c r="M177" i="16"/>
  <c r="AV177" i="16" s="1"/>
  <c r="AW177" i="16" s="1"/>
  <c r="F177" i="16"/>
  <c r="AG176" i="16"/>
  <c r="AD176" i="16"/>
  <c r="AC176" i="16"/>
  <c r="AB176" i="16"/>
  <c r="M176" i="16"/>
  <c r="AV176" i="16" s="1"/>
  <c r="AW176" i="16" s="1"/>
  <c r="F176" i="16"/>
  <c r="AG175" i="16"/>
  <c r="AD175" i="16"/>
  <c r="AC175" i="16"/>
  <c r="AB175" i="16"/>
  <c r="M175" i="16"/>
  <c r="AV175" i="16" s="1"/>
  <c r="AW175" i="16" s="1"/>
  <c r="F175" i="16"/>
  <c r="AG174" i="16"/>
  <c r="AD174" i="16"/>
  <c r="AC174" i="16"/>
  <c r="AB174" i="16"/>
  <c r="M174" i="16"/>
  <c r="AV174" i="16" s="1"/>
  <c r="AW174" i="16" s="1"/>
  <c r="F174" i="16"/>
  <c r="AG173" i="16"/>
  <c r="AD173" i="16"/>
  <c r="AC173" i="16"/>
  <c r="AB173" i="16"/>
  <c r="M173" i="16"/>
  <c r="AV173" i="16" s="1"/>
  <c r="AW173" i="16" s="1"/>
  <c r="F173" i="16"/>
  <c r="AV172" i="16"/>
  <c r="AW172" i="16" s="1"/>
  <c r="AG172" i="16"/>
  <c r="AD172" i="16"/>
  <c r="AC172" i="16"/>
  <c r="AB172" i="16"/>
  <c r="M172" i="16"/>
  <c r="F172" i="16"/>
  <c r="AG171" i="16"/>
  <c r="AD171" i="16"/>
  <c r="AC171" i="16"/>
  <c r="AB171" i="16"/>
  <c r="M171" i="16"/>
  <c r="AV171" i="16" s="1"/>
  <c r="AW171" i="16" s="1"/>
  <c r="F171" i="16"/>
  <c r="AG170" i="16"/>
  <c r="AD170" i="16"/>
  <c r="AC170" i="16"/>
  <c r="AB170" i="16"/>
  <c r="M170" i="16"/>
  <c r="AV170" i="16" s="1"/>
  <c r="AW170" i="16" s="1"/>
  <c r="F170" i="16"/>
  <c r="AG169" i="16"/>
  <c r="AD169" i="16"/>
  <c r="AC169" i="16"/>
  <c r="AB169" i="16"/>
  <c r="M169" i="16"/>
  <c r="AV169" i="16" s="1"/>
  <c r="AW169" i="16" s="1"/>
  <c r="F169" i="16"/>
  <c r="AG168" i="16"/>
  <c r="AD168" i="16"/>
  <c r="AC168" i="16"/>
  <c r="AB168" i="16"/>
  <c r="M168" i="16"/>
  <c r="AV168" i="16" s="1"/>
  <c r="AW168" i="16" s="1"/>
  <c r="F168" i="16"/>
  <c r="AG167" i="16"/>
  <c r="AD167" i="16"/>
  <c r="AC167" i="16"/>
  <c r="AB167" i="16"/>
  <c r="M167" i="16"/>
  <c r="AV167" i="16" s="1"/>
  <c r="AW167" i="16" s="1"/>
  <c r="F167" i="16"/>
  <c r="AG166" i="16"/>
  <c r="AD166" i="16"/>
  <c r="AC166" i="16"/>
  <c r="AB166" i="16"/>
  <c r="M166" i="16"/>
  <c r="AV166" i="16" s="1"/>
  <c r="AW166" i="16" s="1"/>
  <c r="F166" i="16"/>
  <c r="AG165" i="16"/>
  <c r="AD165" i="16"/>
  <c r="AC165" i="16"/>
  <c r="AB165" i="16"/>
  <c r="M165" i="16"/>
  <c r="AV165" i="16" s="1"/>
  <c r="AW165" i="16" s="1"/>
  <c r="F165" i="16"/>
  <c r="AV164" i="16"/>
  <c r="AW164" i="16" s="1"/>
  <c r="AG164" i="16"/>
  <c r="AD164" i="16"/>
  <c r="AC164" i="16"/>
  <c r="AB164" i="16"/>
  <c r="M164" i="16"/>
  <c r="F164" i="16"/>
  <c r="AG163" i="16"/>
  <c r="AD163" i="16"/>
  <c r="AC163" i="16"/>
  <c r="AB163" i="16"/>
  <c r="M163" i="16"/>
  <c r="AV163" i="16" s="1"/>
  <c r="AW163" i="16" s="1"/>
  <c r="F163" i="16"/>
  <c r="AG162" i="16"/>
  <c r="AD162" i="16"/>
  <c r="AC162" i="16"/>
  <c r="AB162" i="16"/>
  <c r="M162" i="16"/>
  <c r="AV162" i="16" s="1"/>
  <c r="AW162" i="16" s="1"/>
  <c r="F162" i="16"/>
  <c r="AV161" i="16"/>
  <c r="AW161" i="16" s="1"/>
  <c r="AG161" i="16"/>
  <c r="AD161" i="16"/>
  <c r="AC161" i="16"/>
  <c r="AB161" i="16"/>
  <c r="M161" i="16"/>
  <c r="F161" i="16"/>
  <c r="AG160" i="16"/>
  <c r="AD160" i="16"/>
  <c r="AC160" i="16"/>
  <c r="AB160" i="16"/>
  <c r="M160" i="16"/>
  <c r="AV160" i="16" s="1"/>
  <c r="AW160" i="16" s="1"/>
  <c r="F160" i="16"/>
  <c r="AG159" i="16"/>
  <c r="AD159" i="16"/>
  <c r="AC159" i="16"/>
  <c r="AB159" i="16"/>
  <c r="M159" i="16"/>
  <c r="AV159" i="16" s="1"/>
  <c r="AW159" i="16" s="1"/>
  <c r="F159" i="16"/>
  <c r="AG158" i="16"/>
  <c r="AD158" i="16"/>
  <c r="AC158" i="16"/>
  <c r="AB158" i="16"/>
  <c r="M158" i="16"/>
  <c r="AV158" i="16" s="1"/>
  <c r="AW158" i="16" s="1"/>
  <c r="F158" i="16"/>
  <c r="AG157" i="16"/>
  <c r="AD157" i="16"/>
  <c r="AC157" i="16"/>
  <c r="AB157" i="16"/>
  <c r="M157" i="16"/>
  <c r="AV157" i="16" s="1"/>
  <c r="AW157" i="16" s="1"/>
  <c r="F157" i="16"/>
  <c r="AV156" i="16"/>
  <c r="AW156" i="16" s="1"/>
  <c r="AG156" i="16"/>
  <c r="AD156" i="16"/>
  <c r="AC156" i="16"/>
  <c r="AB156" i="16"/>
  <c r="M156" i="16"/>
  <c r="F156" i="16"/>
  <c r="AG155" i="16"/>
  <c r="AD155" i="16"/>
  <c r="AC155" i="16"/>
  <c r="AB155" i="16"/>
  <c r="M155" i="16"/>
  <c r="AV155" i="16" s="1"/>
  <c r="AW155" i="16" s="1"/>
  <c r="F155" i="16"/>
  <c r="AG154" i="16"/>
  <c r="AD154" i="16"/>
  <c r="AC154" i="16"/>
  <c r="AB154" i="16"/>
  <c r="M154" i="16"/>
  <c r="AV154" i="16" s="1"/>
  <c r="AW154" i="16" s="1"/>
  <c r="F154" i="16"/>
  <c r="AG153" i="16"/>
  <c r="AD153" i="16"/>
  <c r="AC153" i="16"/>
  <c r="AB153" i="16"/>
  <c r="M153" i="16"/>
  <c r="AV153" i="16" s="1"/>
  <c r="AW153" i="16" s="1"/>
  <c r="F153" i="16"/>
  <c r="AG152" i="16"/>
  <c r="AD152" i="16"/>
  <c r="AC152" i="16"/>
  <c r="AB152" i="16"/>
  <c r="M152" i="16"/>
  <c r="AV152" i="16" s="1"/>
  <c r="AW152" i="16" s="1"/>
  <c r="F152" i="16"/>
  <c r="AG151" i="16"/>
  <c r="AD151" i="16"/>
  <c r="AC151" i="16"/>
  <c r="AB151" i="16"/>
  <c r="M151" i="16"/>
  <c r="AV151" i="16" s="1"/>
  <c r="AW151" i="16" s="1"/>
  <c r="F151" i="16"/>
  <c r="AG150" i="16"/>
  <c r="AD150" i="16"/>
  <c r="AC150" i="16"/>
  <c r="AB150" i="16"/>
  <c r="M150" i="16"/>
  <c r="AV150" i="16" s="1"/>
  <c r="AW150" i="16" s="1"/>
  <c r="F150" i="16"/>
  <c r="AG149" i="16"/>
  <c r="AD149" i="16"/>
  <c r="AC149" i="16"/>
  <c r="AB149" i="16"/>
  <c r="M149" i="16"/>
  <c r="AV149" i="16" s="1"/>
  <c r="AW149" i="16" s="1"/>
  <c r="F149" i="16"/>
  <c r="AV148" i="16"/>
  <c r="AW148" i="16" s="1"/>
  <c r="AG148" i="16"/>
  <c r="AD148" i="16"/>
  <c r="AC148" i="16"/>
  <c r="AB148" i="16"/>
  <c r="M148" i="16"/>
  <c r="F148" i="16"/>
  <c r="AG147" i="16"/>
  <c r="AD147" i="16"/>
  <c r="AC147" i="16"/>
  <c r="AB147" i="16"/>
  <c r="M147" i="16"/>
  <c r="AV147" i="16" s="1"/>
  <c r="AW147" i="16" s="1"/>
  <c r="F147" i="16"/>
  <c r="AG146" i="16"/>
  <c r="AD146" i="16"/>
  <c r="AC146" i="16"/>
  <c r="AB146" i="16"/>
  <c r="M146" i="16"/>
  <c r="AV146" i="16" s="1"/>
  <c r="AW146" i="16" s="1"/>
  <c r="F146" i="16"/>
  <c r="AG145" i="16"/>
  <c r="AD145" i="16"/>
  <c r="AC145" i="16"/>
  <c r="AB145" i="16"/>
  <c r="M145" i="16"/>
  <c r="AV145" i="16" s="1"/>
  <c r="AW145" i="16" s="1"/>
  <c r="F145" i="16"/>
  <c r="AG144" i="16"/>
  <c r="AD144" i="16"/>
  <c r="AC144" i="16"/>
  <c r="AB144" i="16"/>
  <c r="M144" i="16"/>
  <c r="AV144" i="16" s="1"/>
  <c r="AW144" i="16" s="1"/>
  <c r="F144" i="16"/>
  <c r="AG143" i="16"/>
  <c r="AD143" i="16"/>
  <c r="AC143" i="16"/>
  <c r="AB143" i="16"/>
  <c r="M143" i="16"/>
  <c r="AV143" i="16" s="1"/>
  <c r="AW143" i="16" s="1"/>
  <c r="F143" i="16"/>
  <c r="AG142" i="16"/>
  <c r="AD142" i="16"/>
  <c r="AC142" i="16"/>
  <c r="AB142" i="16"/>
  <c r="M142" i="16"/>
  <c r="AV142" i="16" s="1"/>
  <c r="AW142" i="16" s="1"/>
  <c r="F142" i="16"/>
  <c r="AG141" i="16"/>
  <c r="AD141" i="16"/>
  <c r="AC141" i="16"/>
  <c r="AB141" i="16"/>
  <c r="M141" i="16"/>
  <c r="AV141" i="16" s="1"/>
  <c r="AW141" i="16" s="1"/>
  <c r="F141" i="16"/>
  <c r="AV140" i="16"/>
  <c r="AW140" i="16" s="1"/>
  <c r="AG140" i="16"/>
  <c r="AD140" i="16"/>
  <c r="AC140" i="16"/>
  <c r="AB140" i="16"/>
  <c r="M140" i="16"/>
  <c r="F140" i="16"/>
  <c r="AG139" i="16"/>
  <c r="AD139" i="16"/>
  <c r="AC139" i="16"/>
  <c r="AB139" i="16"/>
  <c r="M139" i="16"/>
  <c r="AV139" i="16" s="1"/>
  <c r="AW139" i="16" s="1"/>
  <c r="F139" i="16"/>
  <c r="AG138" i="16"/>
  <c r="AD138" i="16"/>
  <c r="AC138" i="16"/>
  <c r="AB138" i="16"/>
  <c r="M138" i="16"/>
  <c r="AV138" i="16" s="1"/>
  <c r="AW138" i="16" s="1"/>
  <c r="F138" i="16"/>
  <c r="AV137" i="16"/>
  <c r="AW137" i="16" s="1"/>
  <c r="AG137" i="16"/>
  <c r="AD137" i="16"/>
  <c r="AC137" i="16"/>
  <c r="AB137" i="16"/>
  <c r="M137" i="16"/>
  <c r="F137" i="16"/>
  <c r="AG136" i="16"/>
  <c r="AD136" i="16"/>
  <c r="AC136" i="16"/>
  <c r="AB136" i="16"/>
  <c r="M136" i="16"/>
  <c r="AV136" i="16" s="1"/>
  <c r="AW136" i="16" s="1"/>
  <c r="F136" i="16"/>
  <c r="AG135" i="16"/>
  <c r="AD135" i="16"/>
  <c r="AC135" i="16"/>
  <c r="AB135" i="16"/>
  <c r="M135" i="16"/>
  <c r="AV135" i="16" s="1"/>
  <c r="AW135" i="16" s="1"/>
  <c r="F135" i="16"/>
  <c r="AG134" i="16"/>
  <c r="AD134" i="16"/>
  <c r="AC134" i="16"/>
  <c r="AB134" i="16"/>
  <c r="M134" i="16"/>
  <c r="AV134" i="16" s="1"/>
  <c r="AW134" i="16" s="1"/>
  <c r="F134" i="16"/>
  <c r="AG133" i="16"/>
  <c r="AD133" i="16"/>
  <c r="AC133" i="16"/>
  <c r="AB133" i="16"/>
  <c r="M133" i="16"/>
  <c r="AV133" i="16" s="1"/>
  <c r="F133" i="16"/>
  <c r="AG132" i="16"/>
  <c r="AD132" i="16"/>
  <c r="AC132" i="16"/>
  <c r="AB132" i="16"/>
  <c r="M132" i="16"/>
  <c r="AV132" i="16" s="1"/>
  <c r="F132" i="16"/>
  <c r="AG131" i="16"/>
  <c r="AD131" i="16"/>
  <c r="AC131" i="16"/>
  <c r="AB131" i="16"/>
  <c r="M131" i="16"/>
  <c r="AV131" i="16" s="1"/>
  <c r="F131" i="16"/>
  <c r="AG130" i="16"/>
  <c r="AD130" i="16"/>
  <c r="AC130" i="16"/>
  <c r="AB130" i="16"/>
  <c r="M130" i="16"/>
  <c r="AV130" i="16" s="1"/>
  <c r="AX130" i="16" s="1"/>
  <c r="AY130" i="16" s="1"/>
  <c r="F130" i="16"/>
  <c r="AG129" i="16"/>
  <c r="AD129" i="16"/>
  <c r="AC129" i="16"/>
  <c r="AB129" i="16"/>
  <c r="M129" i="16"/>
  <c r="AV129" i="16" s="1"/>
  <c r="AX129" i="16" s="1"/>
  <c r="AY129" i="16" s="1"/>
  <c r="F129" i="16"/>
  <c r="AG128" i="16"/>
  <c r="AD128" i="16"/>
  <c r="AC128" i="16"/>
  <c r="AB128" i="16"/>
  <c r="M128" i="16"/>
  <c r="AV128" i="16" s="1"/>
  <c r="AX128" i="16" s="1"/>
  <c r="AY128" i="16" s="1"/>
  <c r="F128" i="16"/>
  <c r="AG127" i="16"/>
  <c r="AD127" i="16"/>
  <c r="AC127" i="16"/>
  <c r="AB127" i="16"/>
  <c r="M127" i="16"/>
  <c r="AV127" i="16" s="1"/>
  <c r="AW127" i="16" s="1"/>
  <c r="F127" i="16"/>
  <c r="AG126" i="16"/>
  <c r="AD126" i="16"/>
  <c r="AC126" i="16"/>
  <c r="AB126" i="16"/>
  <c r="M126" i="16"/>
  <c r="AV126" i="16" s="1"/>
  <c r="AW126" i="16" s="1"/>
  <c r="F126" i="16"/>
  <c r="AV125" i="16"/>
  <c r="AW125" i="16" s="1"/>
  <c r="AG125" i="16"/>
  <c r="AD125" i="16"/>
  <c r="AC125" i="16"/>
  <c r="AB125" i="16"/>
  <c r="M125" i="16"/>
  <c r="F125" i="16"/>
  <c r="AV124" i="16"/>
  <c r="AG124" i="16"/>
  <c r="AD124" i="16"/>
  <c r="AC124" i="16"/>
  <c r="AB124" i="16"/>
  <c r="M124" i="16"/>
  <c r="F124" i="16"/>
  <c r="AV123" i="16"/>
  <c r="AG123" i="16"/>
  <c r="AD123" i="16"/>
  <c r="AC123" i="16"/>
  <c r="AB123" i="16"/>
  <c r="M123" i="16"/>
  <c r="F123" i="16"/>
  <c r="AG122" i="16"/>
  <c r="AD122" i="16"/>
  <c r="AC122" i="16"/>
  <c r="AB122" i="16"/>
  <c r="M122" i="16"/>
  <c r="AV122" i="16" s="1"/>
  <c r="AX122" i="16" s="1"/>
  <c r="AY122" i="16" s="1"/>
  <c r="F122" i="16"/>
  <c r="AV121" i="16"/>
  <c r="AX121" i="16" s="1"/>
  <c r="AY121" i="16" s="1"/>
  <c r="AG121" i="16"/>
  <c r="AD121" i="16"/>
  <c r="AC121" i="16"/>
  <c r="AB121" i="16"/>
  <c r="M121" i="16"/>
  <c r="F121" i="16"/>
  <c r="AG120" i="16"/>
  <c r="AD120" i="16"/>
  <c r="AC120" i="16"/>
  <c r="AB120" i="16"/>
  <c r="M120" i="16"/>
  <c r="AV120" i="16" s="1"/>
  <c r="AX120" i="16" s="1"/>
  <c r="AY120" i="16" s="1"/>
  <c r="F120" i="16"/>
  <c r="AG119" i="16"/>
  <c r="AD119" i="16"/>
  <c r="AC119" i="16"/>
  <c r="AB119" i="16"/>
  <c r="M119" i="16"/>
  <c r="AV119" i="16" s="1"/>
  <c r="AW119" i="16" s="1"/>
  <c r="F119" i="16"/>
  <c r="AG118" i="16"/>
  <c r="AD118" i="16"/>
  <c r="AC118" i="16"/>
  <c r="AB118" i="16"/>
  <c r="M118" i="16"/>
  <c r="AV118" i="16" s="1"/>
  <c r="AW118" i="16" s="1"/>
  <c r="F118" i="16"/>
  <c r="AG117" i="16"/>
  <c r="AD117" i="16"/>
  <c r="AC117" i="16"/>
  <c r="AB117" i="16"/>
  <c r="M117" i="16"/>
  <c r="AV117" i="16" s="1"/>
  <c r="F117" i="16"/>
  <c r="AG116" i="16"/>
  <c r="AD116" i="16"/>
  <c r="AC116" i="16"/>
  <c r="AB116" i="16"/>
  <c r="M116" i="16"/>
  <c r="AV116" i="16" s="1"/>
  <c r="F116" i="16"/>
  <c r="AG115" i="16"/>
  <c r="AD115" i="16"/>
  <c r="AC115" i="16"/>
  <c r="AB115" i="16"/>
  <c r="M115" i="16"/>
  <c r="AV115" i="16" s="1"/>
  <c r="F115" i="16"/>
  <c r="AG114" i="16"/>
  <c r="AD114" i="16"/>
  <c r="AC114" i="16"/>
  <c r="AB114" i="16"/>
  <c r="M114" i="16"/>
  <c r="AV114" i="16" s="1"/>
  <c r="AX114" i="16" s="1"/>
  <c r="AY114" i="16" s="1"/>
  <c r="F114" i="16"/>
  <c r="AV113" i="16"/>
  <c r="AX113" i="16" s="1"/>
  <c r="AY113" i="16" s="1"/>
  <c r="AG113" i="16"/>
  <c r="AD113" i="16"/>
  <c r="AC113" i="16"/>
  <c r="AB113" i="16"/>
  <c r="M113" i="16"/>
  <c r="F113" i="16"/>
  <c r="AG112" i="16"/>
  <c r="AD112" i="16"/>
  <c r="AC112" i="16"/>
  <c r="AB112" i="16"/>
  <c r="M112" i="16"/>
  <c r="AV112" i="16" s="1"/>
  <c r="AX112" i="16" s="1"/>
  <c r="AY112" i="16" s="1"/>
  <c r="F112" i="16"/>
  <c r="AG111" i="16"/>
  <c r="AD111" i="16"/>
  <c r="AC111" i="16"/>
  <c r="AB111" i="16"/>
  <c r="M111" i="16"/>
  <c r="AV111" i="16" s="1"/>
  <c r="AW111" i="16" s="1"/>
  <c r="F111" i="16"/>
  <c r="AG110" i="16"/>
  <c r="AD110" i="16"/>
  <c r="AC110" i="16"/>
  <c r="AB110" i="16"/>
  <c r="M110" i="16"/>
  <c r="AV110" i="16" s="1"/>
  <c r="AW110" i="16" s="1"/>
  <c r="F110" i="16"/>
  <c r="AG109" i="16"/>
  <c r="AD109" i="16"/>
  <c r="AC109" i="16"/>
  <c r="AB109" i="16"/>
  <c r="M109" i="16"/>
  <c r="AV109" i="16" s="1"/>
  <c r="F109" i="16"/>
  <c r="AG108" i="16"/>
  <c r="AD108" i="16"/>
  <c r="AC108" i="16"/>
  <c r="AB108" i="16"/>
  <c r="M108" i="16"/>
  <c r="AV108" i="16" s="1"/>
  <c r="F108" i="16"/>
  <c r="AG107" i="16"/>
  <c r="AD107" i="16"/>
  <c r="AC107" i="16"/>
  <c r="AB107" i="16"/>
  <c r="M107" i="16"/>
  <c r="AV107" i="16" s="1"/>
  <c r="F107" i="16"/>
  <c r="AG106" i="16"/>
  <c r="AD106" i="16"/>
  <c r="AC106" i="16"/>
  <c r="AB106" i="16"/>
  <c r="M106" i="16"/>
  <c r="AV106" i="16" s="1"/>
  <c r="AX106" i="16" s="1"/>
  <c r="AY106" i="16" s="1"/>
  <c r="F106" i="16"/>
  <c r="AG105" i="16"/>
  <c r="AD105" i="16"/>
  <c r="AC105" i="16"/>
  <c r="AB105" i="16"/>
  <c r="M105" i="16"/>
  <c r="AV105" i="16" s="1"/>
  <c r="F105" i="16"/>
  <c r="AG104" i="16"/>
  <c r="AD104" i="16"/>
  <c r="AC104" i="16"/>
  <c r="AB104" i="16"/>
  <c r="M104" i="16"/>
  <c r="AV104" i="16" s="1"/>
  <c r="AX104" i="16" s="1"/>
  <c r="AY104" i="16" s="1"/>
  <c r="F104" i="16"/>
  <c r="AG103" i="16"/>
  <c r="AD103" i="16"/>
  <c r="AC103" i="16"/>
  <c r="AB103" i="16"/>
  <c r="M103" i="16"/>
  <c r="AV103" i="16" s="1"/>
  <c r="AW103" i="16" s="1"/>
  <c r="F103" i="16"/>
  <c r="AG102" i="16"/>
  <c r="AD102" i="16"/>
  <c r="AC102" i="16"/>
  <c r="AB102" i="16"/>
  <c r="M102" i="16"/>
  <c r="AV102" i="16" s="1"/>
  <c r="AW102" i="16" s="1"/>
  <c r="F102" i="16"/>
  <c r="AG101" i="16"/>
  <c r="AD101" i="16"/>
  <c r="AC101" i="16"/>
  <c r="AB101" i="16"/>
  <c r="M101" i="16"/>
  <c r="AV101" i="16" s="1"/>
  <c r="AX101" i="16" s="1"/>
  <c r="AY101" i="16" s="1"/>
  <c r="F101" i="16"/>
  <c r="AG100" i="16"/>
  <c r="AD100" i="16"/>
  <c r="AC100" i="16"/>
  <c r="AB100" i="16"/>
  <c r="M100" i="16"/>
  <c r="AV100" i="16" s="1"/>
  <c r="F100" i="16"/>
  <c r="AG99" i="16"/>
  <c r="AD99" i="16"/>
  <c r="AC99" i="16"/>
  <c r="AB99" i="16"/>
  <c r="M99" i="16"/>
  <c r="AV99" i="16" s="1"/>
  <c r="F99" i="16"/>
  <c r="AG98" i="16"/>
  <c r="AD98" i="16"/>
  <c r="AC98" i="16"/>
  <c r="AB98" i="16"/>
  <c r="M98" i="16"/>
  <c r="AV98" i="16" s="1"/>
  <c r="F98" i="16"/>
  <c r="AG97" i="16"/>
  <c r="AD97" i="16"/>
  <c r="AC97" i="16"/>
  <c r="AB97" i="16"/>
  <c r="M97" i="16"/>
  <c r="AV97" i="16" s="1"/>
  <c r="F97" i="16"/>
  <c r="AV96" i="16"/>
  <c r="AW96" i="16" s="1"/>
  <c r="AG96" i="16"/>
  <c r="AD96" i="16"/>
  <c r="AC96" i="16"/>
  <c r="AB96" i="16"/>
  <c r="M96" i="16"/>
  <c r="F96" i="16"/>
  <c r="AG95" i="16"/>
  <c r="AD95" i="16"/>
  <c r="AC95" i="16"/>
  <c r="AB95" i="16"/>
  <c r="M95" i="16"/>
  <c r="AV95" i="16" s="1"/>
  <c r="F95" i="16"/>
  <c r="AG94" i="16"/>
  <c r="AD94" i="16"/>
  <c r="AC94" i="16"/>
  <c r="AB94" i="16"/>
  <c r="M94" i="16"/>
  <c r="AV94" i="16" s="1"/>
  <c r="AX94" i="16" s="1"/>
  <c r="AY94" i="16" s="1"/>
  <c r="F94" i="16"/>
  <c r="AG93" i="16"/>
  <c r="AD93" i="16"/>
  <c r="AC93" i="16"/>
  <c r="AB93" i="16"/>
  <c r="M93" i="16"/>
  <c r="AV93" i="16" s="1"/>
  <c r="AX93" i="16" s="1"/>
  <c r="AY93" i="16" s="1"/>
  <c r="F93" i="16"/>
  <c r="AG92" i="16"/>
  <c r="AD92" i="16"/>
  <c r="AC92" i="16"/>
  <c r="AB92" i="16"/>
  <c r="M92" i="16"/>
  <c r="AV92" i="16" s="1"/>
  <c r="F92" i="16"/>
  <c r="AG91" i="16"/>
  <c r="AD91" i="16"/>
  <c r="AC91" i="16"/>
  <c r="AB91" i="16"/>
  <c r="M91" i="16"/>
  <c r="AV91" i="16" s="1"/>
  <c r="F91" i="16"/>
  <c r="AG90" i="16"/>
  <c r="AD90" i="16"/>
  <c r="AC90" i="16"/>
  <c r="AB90" i="16"/>
  <c r="M90" i="16"/>
  <c r="AV90" i="16" s="1"/>
  <c r="F90" i="16"/>
  <c r="AG89" i="16"/>
  <c r="AD89" i="16"/>
  <c r="AC89" i="16"/>
  <c r="AB89" i="16"/>
  <c r="M89" i="16"/>
  <c r="AV89" i="16" s="1"/>
  <c r="F89" i="16"/>
  <c r="AV88" i="16"/>
  <c r="AW88" i="16" s="1"/>
  <c r="AG88" i="16"/>
  <c r="AD88" i="16"/>
  <c r="AC88" i="16"/>
  <c r="AB88" i="16"/>
  <c r="M88" i="16"/>
  <c r="F88" i="16"/>
  <c r="AG87" i="16"/>
  <c r="AD87" i="16"/>
  <c r="AC87" i="16"/>
  <c r="AB87" i="16"/>
  <c r="M87" i="16"/>
  <c r="AV87" i="16" s="1"/>
  <c r="F87" i="16"/>
  <c r="AV86" i="16"/>
  <c r="AX86" i="16" s="1"/>
  <c r="AY86" i="16" s="1"/>
  <c r="AG86" i="16"/>
  <c r="AD86" i="16"/>
  <c r="AC86" i="16"/>
  <c r="AB86" i="16"/>
  <c r="M86" i="16"/>
  <c r="F86" i="16"/>
  <c r="AV85" i="16"/>
  <c r="AX85" i="16" s="1"/>
  <c r="AY85" i="16" s="1"/>
  <c r="AG85" i="16"/>
  <c r="AD85" i="16"/>
  <c r="AC85" i="16"/>
  <c r="AB85" i="16"/>
  <c r="M85" i="16"/>
  <c r="F85" i="16"/>
  <c r="AG84" i="16"/>
  <c r="AD84" i="16"/>
  <c r="AC84" i="16"/>
  <c r="AB84" i="16"/>
  <c r="M84" i="16"/>
  <c r="AV84" i="16" s="1"/>
  <c r="F84" i="16"/>
  <c r="AG83" i="16"/>
  <c r="AD83" i="16"/>
  <c r="AC83" i="16"/>
  <c r="AB83" i="16"/>
  <c r="M83" i="16"/>
  <c r="AV83" i="16" s="1"/>
  <c r="F83" i="16"/>
  <c r="AG82" i="16"/>
  <c r="AD82" i="16"/>
  <c r="AC82" i="16"/>
  <c r="AB82" i="16"/>
  <c r="M82" i="16"/>
  <c r="AV82" i="16" s="1"/>
  <c r="F82" i="16"/>
  <c r="AG81" i="16"/>
  <c r="AD81" i="16"/>
  <c r="AC81" i="16"/>
  <c r="AB81" i="16"/>
  <c r="M81" i="16"/>
  <c r="AV81" i="16" s="1"/>
  <c r="F81" i="16"/>
  <c r="AV80" i="16"/>
  <c r="AW80" i="16" s="1"/>
  <c r="AG80" i="16"/>
  <c r="AD80" i="16"/>
  <c r="AC80" i="16"/>
  <c r="AB80" i="16"/>
  <c r="M80" i="16"/>
  <c r="F80" i="16"/>
  <c r="AG79" i="16"/>
  <c r="AD79" i="16"/>
  <c r="AC79" i="16"/>
  <c r="AB79" i="16"/>
  <c r="M79" i="16"/>
  <c r="AV79" i="16" s="1"/>
  <c r="F79" i="16"/>
  <c r="AG78" i="16"/>
  <c r="AD78" i="16"/>
  <c r="AC78" i="16"/>
  <c r="AB78" i="16"/>
  <c r="M78" i="16"/>
  <c r="AV78" i="16" s="1"/>
  <c r="AX78" i="16" s="1"/>
  <c r="AY78" i="16" s="1"/>
  <c r="F78" i="16"/>
  <c r="AG77" i="16"/>
  <c r="AD77" i="16"/>
  <c r="AC77" i="16"/>
  <c r="AB77" i="16"/>
  <c r="M77" i="16"/>
  <c r="AV77" i="16" s="1"/>
  <c r="AX77" i="16" s="1"/>
  <c r="AY77" i="16" s="1"/>
  <c r="F77" i="16"/>
  <c r="AG76" i="16"/>
  <c r="AD76" i="16"/>
  <c r="AC76" i="16"/>
  <c r="AB76" i="16"/>
  <c r="M76" i="16"/>
  <c r="AV76" i="16" s="1"/>
  <c r="F76" i="16"/>
  <c r="AG75" i="16"/>
  <c r="AD75" i="16"/>
  <c r="AC75" i="16"/>
  <c r="AB75" i="16"/>
  <c r="M75" i="16"/>
  <c r="AV75" i="16" s="1"/>
  <c r="F75" i="16"/>
  <c r="AG74" i="16"/>
  <c r="AD74" i="16"/>
  <c r="AC74" i="16"/>
  <c r="AB74" i="16"/>
  <c r="M74" i="16"/>
  <c r="AV74" i="16" s="1"/>
  <c r="F74" i="16"/>
  <c r="AG73" i="16"/>
  <c r="AD73" i="16"/>
  <c r="AC73" i="16"/>
  <c r="AB73" i="16"/>
  <c r="M73" i="16"/>
  <c r="AV73" i="16" s="1"/>
  <c r="F73" i="16"/>
  <c r="AG72" i="16"/>
  <c r="AD72" i="16"/>
  <c r="AC72" i="16"/>
  <c r="AB72" i="16"/>
  <c r="M72" i="16"/>
  <c r="AV72" i="16" s="1"/>
  <c r="AW72" i="16" s="1"/>
  <c r="F72" i="16"/>
  <c r="AG71" i="16"/>
  <c r="AD71" i="16"/>
  <c r="AC71" i="16"/>
  <c r="AB71" i="16"/>
  <c r="M71" i="16"/>
  <c r="AV71" i="16" s="1"/>
  <c r="F71" i="16"/>
  <c r="AV70" i="16"/>
  <c r="AX70" i="16" s="1"/>
  <c r="AY70" i="16" s="1"/>
  <c r="AG70" i="16"/>
  <c r="AD70" i="16"/>
  <c r="AC70" i="16"/>
  <c r="AB70" i="16"/>
  <c r="M70" i="16"/>
  <c r="F70" i="16"/>
  <c r="AV69" i="16"/>
  <c r="AX69" i="16" s="1"/>
  <c r="AY69" i="16" s="1"/>
  <c r="AG69" i="16"/>
  <c r="AD69" i="16"/>
  <c r="AC69" i="16"/>
  <c r="AB69" i="16"/>
  <c r="M69" i="16"/>
  <c r="F69" i="16"/>
  <c r="AG68" i="16"/>
  <c r="AD68" i="16"/>
  <c r="AC68" i="16"/>
  <c r="AB68" i="16"/>
  <c r="M68" i="16"/>
  <c r="AV68" i="16" s="1"/>
  <c r="F68" i="16"/>
  <c r="AV67" i="16"/>
  <c r="AX67" i="16" s="1"/>
  <c r="AY67" i="16" s="1"/>
  <c r="AG67" i="16"/>
  <c r="AD67" i="16"/>
  <c r="AC67" i="16"/>
  <c r="AB67" i="16"/>
  <c r="M67" i="16"/>
  <c r="F67" i="16"/>
  <c r="AG66" i="16"/>
  <c r="AD66" i="16"/>
  <c r="AC66" i="16"/>
  <c r="AB66" i="16"/>
  <c r="M66" i="16"/>
  <c r="AV66" i="16" s="1"/>
  <c r="F66" i="16"/>
  <c r="AG65" i="16"/>
  <c r="AD65" i="16"/>
  <c r="AC65" i="16"/>
  <c r="AB65" i="16"/>
  <c r="M65" i="16"/>
  <c r="AV65" i="16" s="1"/>
  <c r="F65" i="16"/>
  <c r="AV64" i="16"/>
  <c r="AW64" i="16" s="1"/>
  <c r="AG64" i="16"/>
  <c r="AD64" i="16"/>
  <c r="AC64" i="16"/>
  <c r="AB64" i="16"/>
  <c r="M64" i="16"/>
  <c r="F64" i="16"/>
  <c r="AG63" i="16"/>
  <c r="AD63" i="16"/>
  <c r="AC63" i="16"/>
  <c r="AB63" i="16"/>
  <c r="M63" i="16"/>
  <c r="AV63" i="16" s="1"/>
  <c r="F63" i="16"/>
  <c r="AG62" i="16"/>
  <c r="AD62" i="16"/>
  <c r="AC62" i="16"/>
  <c r="AB62" i="16"/>
  <c r="M62" i="16"/>
  <c r="AV62" i="16" s="1"/>
  <c r="AX62" i="16" s="1"/>
  <c r="AY62" i="16" s="1"/>
  <c r="F62" i="16"/>
  <c r="AG61" i="16"/>
  <c r="AD61" i="16"/>
  <c r="AC61" i="16"/>
  <c r="AB61" i="16"/>
  <c r="M61" i="16"/>
  <c r="AV61" i="16" s="1"/>
  <c r="AX61" i="16" s="1"/>
  <c r="AY61" i="16" s="1"/>
  <c r="F61" i="16"/>
  <c r="AG60" i="16"/>
  <c r="AD60" i="16"/>
  <c r="AC60" i="16"/>
  <c r="AB60" i="16"/>
  <c r="M60" i="16"/>
  <c r="AV60" i="16" s="1"/>
  <c r="F60" i="16"/>
  <c r="AG59" i="16"/>
  <c r="AD59" i="16"/>
  <c r="AC59" i="16"/>
  <c r="AB59" i="16"/>
  <c r="M59" i="16"/>
  <c r="AV59" i="16" s="1"/>
  <c r="F59" i="16"/>
  <c r="AG58" i="16"/>
  <c r="AD58" i="16"/>
  <c r="AC58" i="16"/>
  <c r="AB58" i="16"/>
  <c r="M58" i="16"/>
  <c r="AV58" i="16" s="1"/>
  <c r="F58" i="16"/>
  <c r="AG57" i="16"/>
  <c r="AD57" i="16"/>
  <c r="AC57" i="16"/>
  <c r="AB57" i="16"/>
  <c r="M57" i="16"/>
  <c r="AV57" i="16" s="1"/>
  <c r="F57" i="16"/>
  <c r="AG56" i="16"/>
  <c r="AD56" i="16"/>
  <c r="AC56" i="16"/>
  <c r="AB56" i="16"/>
  <c r="M56" i="16"/>
  <c r="AV56" i="16" s="1"/>
  <c r="AW56" i="16" s="1"/>
  <c r="F56" i="16"/>
  <c r="AG55" i="16"/>
  <c r="AD55" i="16"/>
  <c r="AC55" i="16"/>
  <c r="AB55" i="16"/>
  <c r="M55" i="16"/>
  <c r="AV55" i="16" s="1"/>
  <c r="F55" i="16"/>
  <c r="AV54" i="16"/>
  <c r="AX54" i="16" s="1"/>
  <c r="AY54" i="16" s="1"/>
  <c r="AG54" i="16"/>
  <c r="AD54" i="16"/>
  <c r="AC54" i="16"/>
  <c r="AB54" i="16"/>
  <c r="M54" i="16"/>
  <c r="F54" i="16"/>
  <c r="AV53" i="16"/>
  <c r="AX53" i="16" s="1"/>
  <c r="AY53" i="16" s="1"/>
  <c r="AG53" i="16"/>
  <c r="AD53" i="16"/>
  <c r="AC53" i="16"/>
  <c r="AB53" i="16"/>
  <c r="M53" i="16"/>
  <c r="F53" i="16"/>
  <c r="AG52" i="16"/>
  <c r="AD52" i="16"/>
  <c r="AC52" i="16"/>
  <c r="AB52" i="16"/>
  <c r="M52" i="16"/>
  <c r="AV52" i="16" s="1"/>
  <c r="F52" i="16"/>
  <c r="AG51" i="16"/>
  <c r="AD51" i="16"/>
  <c r="AC51" i="16"/>
  <c r="AB51" i="16"/>
  <c r="M51" i="16"/>
  <c r="AV51" i="16" s="1"/>
  <c r="F51" i="16"/>
  <c r="AG50" i="16"/>
  <c r="AD50" i="16"/>
  <c r="AC50" i="16"/>
  <c r="AB50" i="16"/>
  <c r="M50" i="16"/>
  <c r="AV50" i="16" s="1"/>
  <c r="F50" i="16"/>
  <c r="AG49" i="16"/>
  <c r="AD49" i="16"/>
  <c r="AC49" i="16"/>
  <c r="AB49" i="16"/>
  <c r="M49" i="16"/>
  <c r="AV49" i="16" s="1"/>
  <c r="F49" i="16"/>
  <c r="AG48" i="16"/>
  <c r="AD48" i="16"/>
  <c r="AC48" i="16"/>
  <c r="AB48" i="16"/>
  <c r="M48" i="16"/>
  <c r="AV48" i="16" s="1"/>
  <c r="AW48" i="16" s="1"/>
  <c r="F48" i="16"/>
  <c r="AG47" i="16"/>
  <c r="AD47" i="16"/>
  <c r="AC47" i="16"/>
  <c r="AB47" i="16"/>
  <c r="M47" i="16"/>
  <c r="AV47" i="16" s="1"/>
  <c r="F47" i="16"/>
  <c r="AV46" i="16"/>
  <c r="AX46" i="16" s="1"/>
  <c r="AY46" i="16" s="1"/>
  <c r="AG46" i="16"/>
  <c r="AD46" i="16"/>
  <c r="AC46" i="16"/>
  <c r="AB46" i="16"/>
  <c r="M46" i="16"/>
  <c r="F46" i="16"/>
  <c r="AV45" i="16"/>
  <c r="AX45" i="16" s="1"/>
  <c r="AY45" i="16" s="1"/>
  <c r="AG45" i="16"/>
  <c r="AD45" i="16"/>
  <c r="AC45" i="16"/>
  <c r="AB45" i="16"/>
  <c r="M45" i="16"/>
  <c r="F45" i="16"/>
  <c r="AG44" i="16"/>
  <c r="AD44" i="16"/>
  <c r="AC44" i="16"/>
  <c r="AB44" i="16"/>
  <c r="M44" i="16"/>
  <c r="AV44" i="16" s="1"/>
  <c r="F44" i="16"/>
  <c r="AG43" i="16"/>
  <c r="AD43" i="16"/>
  <c r="AC43" i="16"/>
  <c r="AB43" i="16"/>
  <c r="M43" i="16"/>
  <c r="AV43" i="16" s="1"/>
  <c r="F43" i="16"/>
  <c r="AG42" i="16"/>
  <c r="AD42" i="16"/>
  <c r="AC42" i="16"/>
  <c r="AB42" i="16"/>
  <c r="M42" i="16"/>
  <c r="AV42" i="16" s="1"/>
  <c r="F42" i="16"/>
  <c r="AG41" i="16"/>
  <c r="AD41" i="16"/>
  <c r="AC41" i="16"/>
  <c r="AB41" i="16"/>
  <c r="M41" i="16"/>
  <c r="AV41" i="16" s="1"/>
  <c r="F41" i="16"/>
  <c r="AG40" i="16"/>
  <c r="AD40" i="16"/>
  <c r="AC40" i="16"/>
  <c r="AB40" i="16"/>
  <c r="M40" i="16"/>
  <c r="AV40" i="16" s="1"/>
  <c r="AW40" i="16" s="1"/>
  <c r="F40" i="16"/>
  <c r="AG39" i="16"/>
  <c r="AD39" i="16"/>
  <c r="AC39" i="16"/>
  <c r="AB39" i="16"/>
  <c r="M39" i="16"/>
  <c r="AV39" i="16" s="1"/>
  <c r="F39" i="16"/>
  <c r="AV38" i="16"/>
  <c r="AX38" i="16" s="1"/>
  <c r="AY38" i="16" s="1"/>
  <c r="AG38" i="16"/>
  <c r="AD38" i="16"/>
  <c r="AC38" i="16"/>
  <c r="AB38" i="16"/>
  <c r="M38" i="16"/>
  <c r="F38" i="16"/>
  <c r="AV37" i="16"/>
  <c r="AX37" i="16" s="1"/>
  <c r="AY37" i="16" s="1"/>
  <c r="AG37" i="16"/>
  <c r="AD37" i="16"/>
  <c r="AC37" i="16"/>
  <c r="AB37" i="16"/>
  <c r="M37" i="16"/>
  <c r="F37" i="16"/>
  <c r="AG36" i="16"/>
  <c r="AD36" i="16"/>
  <c r="AC36" i="16"/>
  <c r="AB36" i="16"/>
  <c r="M36" i="16"/>
  <c r="AV36" i="16" s="1"/>
  <c r="F36" i="16"/>
  <c r="AG35" i="16"/>
  <c r="AD35" i="16"/>
  <c r="AC35" i="16"/>
  <c r="AB35" i="16"/>
  <c r="M35" i="16"/>
  <c r="AV35" i="16" s="1"/>
  <c r="F35" i="16"/>
  <c r="AG34" i="16"/>
  <c r="AD34" i="16"/>
  <c r="AC34" i="16"/>
  <c r="AB34" i="16"/>
  <c r="M34" i="16"/>
  <c r="AV34" i="16" s="1"/>
  <c r="F34" i="16"/>
  <c r="AG33" i="16"/>
  <c r="AD33" i="16"/>
  <c r="AC33" i="16"/>
  <c r="AB33" i="16"/>
  <c r="M33" i="16"/>
  <c r="AV33" i="16" s="1"/>
  <c r="F33" i="16"/>
  <c r="AV32" i="16"/>
  <c r="AW32" i="16" s="1"/>
  <c r="AG32" i="16"/>
  <c r="AD32" i="16"/>
  <c r="AC32" i="16"/>
  <c r="AB32" i="16"/>
  <c r="M32" i="16"/>
  <c r="F32" i="16"/>
  <c r="AG31" i="16"/>
  <c r="AD31" i="16"/>
  <c r="AC31" i="16"/>
  <c r="AB31" i="16"/>
  <c r="M31" i="16"/>
  <c r="AV31" i="16" s="1"/>
  <c r="F31" i="16"/>
  <c r="AG30" i="16"/>
  <c r="AD30" i="16"/>
  <c r="AC30" i="16"/>
  <c r="AB30" i="16"/>
  <c r="M30" i="16"/>
  <c r="AV30" i="16" s="1"/>
  <c r="AX30" i="16" s="1"/>
  <c r="AY30" i="16" s="1"/>
  <c r="F30" i="16"/>
  <c r="AG29" i="16"/>
  <c r="AD29" i="16"/>
  <c r="AC29" i="16"/>
  <c r="AB29" i="16"/>
  <c r="M29" i="16"/>
  <c r="AV29" i="16" s="1"/>
  <c r="AX29" i="16" s="1"/>
  <c r="AY29" i="16" s="1"/>
  <c r="F29" i="16"/>
  <c r="AG28" i="16"/>
  <c r="AD28" i="16"/>
  <c r="AC28" i="16"/>
  <c r="AB28" i="16"/>
  <c r="M28" i="16"/>
  <c r="AV28" i="16" s="1"/>
  <c r="F28" i="16"/>
  <c r="AG27" i="16"/>
  <c r="AD27" i="16"/>
  <c r="AC27" i="16"/>
  <c r="AB27" i="16"/>
  <c r="M27" i="16"/>
  <c r="AV27" i="16" s="1"/>
  <c r="F27" i="16"/>
  <c r="AG26" i="16"/>
  <c r="AD26" i="16"/>
  <c r="AC26" i="16"/>
  <c r="AB26" i="16"/>
  <c r="M26" i="16"/>
  <c r="AV26" i="16" s="1"/>
  <c r="F26" i="16"/>
  <c r="AG25" i="16"/>
  <c r="AD25" i="16"/>
  <c r="AC25" i="16"/>
  <c r="AB25" i="16"/>
  <c r="M25" i="16"/>
  <c r="AV25" i="16" s="1"/>
  <c r="F25" i="16"/>
  <c r="AG24" i="16"/>
  <c r="AD24" i="16"/>
  <c r="AC24" i="16"/>
  <c r="AB24" i="16"/>
  <c r="M24" i="16"/>
  <c r="AV24" i="16" s="1"/>
  <c r="AW24" i="16" s="1"/>
  <c r="F24" i="16"/>
  <c r="AG23" i="16"/>
  <c r="AD23" i="16"/>
  <c r="AC23" i="16"/>
  <c r="AB23" i="16"/>
  <c r="M23" i="16"/>
  <c r="AV23" i="16" s="1"/>
  <c r="F23" i="16"/>
  <c r="AG22" i="16"/>
  <c r="AD22" i="16"/>
  <c r="AC22" i="16"/>
  <c r="AB22" i="16"/>
  <c r="M22" i="16"/>
  <c r="AV22" i="16" s="1"/>
  <c r="AX22" i="16" s="1"/>
  <c r="AY22" i="16" s="1"/>
  <c r="F22" i="16"/>
  <c r="BB21" i="16"/>
  <c r="AG21" i="16"/>
  <c r="AD21" i="16"/>
  <c r="AC21" i="16"/>
  <c r="AB21" i="16"/>
  <c r="M21" i="16"/>
  <c r="AV21" i="16" s="1"/>
  <c r="F21" i="16"/>
  <c r="BB20" i="16"/>
  <c r="AG20" i="16"/>
  <c r="AD20" i="16"/>
  <c r="AC20" i="16"/>
  <c r="AB20" i="16"/>
  <c r="M20" i="16"/>
  <c r="AV20" i="16" s="1"/>
  <c r="AX20" i="16" s="1"/>
  <c r="AY20" i="16" s="1"/>
  <c r="F20" i="16"/>
  <c r="BB19" i="16"/>
  <c r="AG19" i="16"/>
  <c r="AD19" i="16"/>
  <c r="AC19" i="16"/>
  <c r="AB19" i="16"/>
  <c r="M19" i="16"/>
  <c r="AV19" i="16" s="1"/>
  <c r="F19" i="16"/>
  <c r="AG18" i="16"/>
  <c r="AD18" i="16"/>
  <c r="AC18" i="16"/>
  <c r="AB18" i="16"/>
  <c r="M18" i="16"/>
  <c r="AV18" i="16" s="1"/>
  <c r="F18" i="16"/>
  <c r="AG17" i="16"/>
  <c r="AD17" i="16"/>
  <c r="AC17" i="16"/>
  <c r="AB17" i="16"/>
  <c r="M17" i="16"/>
  <c r="AV17" i="16" s="1"/>
  <c r="AW17" i="16" s="1"/>
  <c r="F17" i="16"/>
  <c r="BB16" i="16"/>
  <c r="AG16" i="16"/>
  <c r="AD16" i="16"/>
  <c r="AC16" i="16"/>
  <c r="AB16" i="16"/>
  <c r="M16" i="16"/>
  <c r="AV16" i="16" s="1"/>
  <c r="F16" i="16"/>
  <c r="BB15" i="16"/>
  <c r="AG15" i="16"/>
  <c r="AD15" i="16"/>
  <c r="AC15" i="16"/>
  <c r="AB15" i="16"/>
  <c r="M15" i="16"/>
  <c r="AV15" i="16" s="1"/>
  <c r="AW15" i="16" s="1"/>
  <c r="F15" i="16"/>
  <c r="BB14" i="16"/>
  <c r="AG14" i="16"/>
  <c r="AD14" i="16"/>
  <c r="AC14" i="16"/>
  <c r="AB14" i="16"/>
  <c r="M14" i="16"/>
  <c r="AV14" i="16" s="1"/>
  <c r="F14" i="16"/>
  <c r="AG13" i="16"/>
  <c r="AD13" i="16"/>
  <c r="AC13" i="16"/>
  <c r="AB13" i="16"/>
  <c r="M13" i="16"/>
  <c r="AV13" i="16" s="1"/>
  <c r="F13" i="16"/>
  <c r="AD12" i="16"/>
  <c r="AC12" i="16"/>
  <c r="AB12" i="16"/>
  <c r="AG12" i="16"/>
  <c r="M12" i="16"/>
  <c r="F12" i="16"/>
  <c r="BB11" i="16" s="1"/>
  <c r="AD11" i="16"/>
  <c r="AC11" i="16"/>
  <c r="AB11" i="16"/>
  <c r="AG11" i="16"/>
  <c r="AV11" i="16" s="1"/>
  <c r="M11" i="16"/>
  <c r="F11" i="16"/>
  <c r="AW112" i="16" l="1"/>
  <c r="AX111" i="16"/>
  <c r="AY111" i="16" s="1"/>
  <c r="AX110" i="16"/>
  <c r="AY110" i="16" s="1"/>
  <c r="AX105" i="16"/>
  <c r="AY105" i="16" s="1"/>
  <c r="AW105" i="16"/>
  <c r="AV12" i="16"/>
  <c r="AW12" i="16" s="1"/>
  <c r="AW67" i="16"/>
  <c r="AW121" i="16"/>
  <c r="AX102" i="16"/>
  <c r="AY102" i="16" s="1"/>
  <c r="AX103" i="16"/>
  <c r="AY103" i="16" s="1"/>
  <c r="AW104" i="16"/>
  <c r="AW113" i="16"/>
  <c r="AW114" i="16"/>
  <c r="AX13" i="16"/>
  <c r="AY13" i="16" s="1"/>
  <c r="AW13" i="16"/>
  <c r="AX16" i="16"/>
  <c r="AY16" i="16" s="1"/>
  <c r="AW16" i="16"/>
  <c r="AX18" i="16"/>
  <c r="AY18" i="16" s="1"/>
  <c r="AW18" i="16"/>
  <c r="AX21" i="16"/>
  <c r="AY21" i="16" s="1"/>
  <c r="AW21" i="16"/>
  <c r="AW23" i="16"/>
  <c r="AX23" i="16"/>
  <c r="AY23" i="16" s="1"/>
  <c r="AX35" i="16"/>
  <c r="AY35" i="16" s="1"/>
  <c r="AW35" i="16"/>
  <c r="AX49" i="16"/>
  <c r="AY49" i="16" s="1"/>
  <c r="AW49" i="16"/>
  <c r="AX60" i="16"/>
  <c r="AY60" i="16" s="1"/>
  <c r="AW60" i="16"/>
  <c r="AX76" i="16"/>
  <c r="AY76" i="16" s="1"/>
  <c r="AW76" i="16"/>
  <c r="AW90" i="16"/>
  <c r="AX90" i="16"/>
  <c r="AY90" i="16" s="1"/>
  <c r="AW109" i="16"/>
  <c r="AX109" i="16"/>
  <c r="AY109" i="16" s="1"/>
  <c r="AW117" i="16"/>
  <c r="AX117" i="16"/>
  <c r="AY117" i="16" s="1"/>
  <c r="AW133" i="16"/>
  <c r="AX133" i="16"/>
  <c r="AY133" i="16" s="1"/>
  <c r="AX47" i="16"/>
  <c r="AY47" i="16" s="1"/>
  <c r="AW47" i="16"/>
  <c r="AX44" i="16"/>
  <c r="AY44" i="16" s="1"/>
  <c r="AW44" i="16"/>
  <c r="AX74" i="16"/>
  <c r="AY74" i="16" s="1"/>
  <c r="AW74" i="16"/>
  <c r="AW87" i="16"/>
  <c r="AX87" i="16"/>
  <c r="AY87" i="16" s="1"/>
  <c r="AX99" i="16"/>
  <c r="AY99" i="16" s="1"/>
  <c r="AW99" i="16"/>
  <c r="AX34" i="16"/>
  <c r="AY34" i="16" s="1"/>
  <c r="AW34" i="16"/>
  <c r="AX100" i="16"/>
  <c r="AY100" i="16" s="1"/>
  <c r="AW100" i="16"/>
  <c r="AX33" i="16"/>
  <c r="AY33" i="16" s="1"/>
  <c r="AW33" i="16"/>
  <c r="AX58" i="16"/>
  <c r="AY58" i="16" s="1"/>
  <c r="AW58" i="16"/>
  <c r="AW31" i="16"/>
  <c r="AX31" i="16"/>
  <c r="AY31" i="16" s="1"/>
  <c r="AX43" i="16"/>
  <c r="AY43" i="16" s="1"/>
  <c r="AW43" i="16"/>
  <c r="AX57" i="16"/>
  <c r="AY57" i="16" s="1"/>
  <c r="AW57" i="16"/>
  <c r="AX73" i="16"/>
  <c r="AY73" i="16" s="1"/>
  <c r="AW73" i="16"/>
  <c r="AX84" i="16"/>
  <c r="AY84" i="16" s="1"/>
  <c r="AW84" i="16"/>
  <c r="AX98" i="16"/>
  <c r="AY98" i="16" s="1"/>
  <c r="AW98" i="16"/>
  <c r="AX11" i="16"/>
  <c r="AY11" i="16" s="1"/>
  <c r="BB9" i="16" s="1"/>
  <c r="AW11" i="16"/>
  <c r="AX28" i="16"/>
  <c r="AY28" i="16" s="1"/>
  <c r="AW28" i="16"/>
  <c r="AX42" i="16"/>
  <c r="AY42" i="16" s="1"/>
  <c r="AW42" i="16"/>
  <c r="AW55" i="16"/>
  <c r="AX55" i="16"/>
  <c r="AY55" i="16" s="1"/>
  <c r="AW71" i="16"/>
  <c r="AX71" i="16"/>
  <c r="AY71" i="16" s="1"/>
  <c r="AX83" i="16"/>
  <c r="AY83" i="16" s="1"/>
  <c r="AW83" i="16"/>
  <c r="AX97" i="16"/>
  <c r="AY97" i="16" s="1"/>
  <c r="AW97" i="16"/>
  <c r="AX12" i="16"/>
  <c r="AY12" i="16" s="1"/>
  <c r="AX66" i="16"/>
  <c r="AY66" i="16" s="1"/>
  <c r="AW66" i="16"/>
  <c r="AX68" i="16"/>
  <c r="AY68" i="16" s="1"/>
  <c r="AW68" i="16"/>
  <c r="AW82" i="16"/>
  <c r="AX82" i="16"/>
  <c r="AY82" i="16" s="1"/>
  <c r="AW95" i="16"/>
  <c r="AX95" i="16"/>
  <c r="AY95" i="16" s="1"/>
  <c r="AX41" i="16"/>
  <c r="AY41" i="16" s="1"/>
  <c r="AW41" i="16"/>
  <c r="AX52" i="16"/>
  <c r="AY52" i="16" s="1"/>
  <c r="AW52" i="16"/>
  <c r="AW26" i="16"/>
  <c r="AX26" i="16"/>
  <c r="AY26" i="16" s="1"/>
  <c r="AX39" i="16"/>
  <c r="AY39" i="16" s="1"/>
  <c r="AW39" i="16"/>
  <c r="AX51" i="16"/>
  <c r="AY51" i="16" s="1"/>
  <c r="AW51" i="16"/>
  <c r="AX65" i="16"/>
  <c r="AY65" i="16" s="1"/>
  <c r="AW65" i="16"/>
  <c r="AX81" i="16"/>
  <c r="AY81" i="16" s="1"/>
  <c r="AW81" i="16"/>
  <c r="AX92" i="16"/>
  <c r="AY92" i="16" s="1"/>
  <c r="AW92" i="16"/>
  <c r="AX59" i="16"/>
  <c r="AY59" i="16" s="1"/>
  <c r="AW59" i="16"/>
  <c r="AX75" i="16"/>
  <c r="AY75" i="16" s="1"/>
  <c r="AW75" i="16"/>
  <c r="AX89" i="16"/>
  <c r="AY89" i="16" s="1"/>
  <c r="AW89" i="16"/>
  <c r="AX27" i="16"/>
  <c r="AY27" i="16" s="1"/>
  <c r="AW27" i="16"/>
  <c r="AX14" i="16"/>
  <c r="AY14" i="16" s="1"/>
  <c r="AW14" i="16"/>
  <c r="AX19" i="16"/>
  <c r="AY19" i="16" s="1"/>
  <c r="AW19" i="16"/>
  <c r="AX25" i="16"/>
  <c r="AY25" i="16" s="1"/>
  <c r="AW25" i="16"/>
  <c r="AX36" i="16"/>
  <c r="AY36" i="16" s="1"/>
  <c r="AW36" i="16"/>
  <c r="AW50" i="16"/>
  <c r="AX50" i="16"/>
  <c r="AY50" i="16" s="1"/>
  <c r="AW63" i="16"/>
  <c r="AX63" i="16"/>
  <c r="AY63" i="16" s="1"/>
  <c r="AW79" i="16"/>
  <c r="AX79" i="16"/>
  <c r="AY79" i="16" s="1"/>
  <c r="AX91" i="16"/>
  <c r="AY91" i="16" s="1"/>
  <c r="AW91" i="16"/>
  <c r="AX124" i="16"/>
  <c r="AY124" i="16" s="1"/>
  <c r="AW124" i="16"/>
  <c r="AW69" i="16"/>
  <c r="AW77" i="16"/>
  <c r="AX15" i="16"/>
  <c r="AY15" i="16" s="1"/>
  <c r="AX40" i="16"/>
  <c r="AY40" i="16" s="1"/>
  <c r="AX48" i="16"/>
  <c r="AY48" i="16" s="1"/>
  <c r="AX56" i="16"/>
  <c r="AY56" i="16" s="1"/>
  <c r="AX64" i="16"/>
  <c r="AY64" i="16" s="1"/>
  <c r="AX72" i="16"/>
  <c r="AY72" i="16" s="1"/>
  <c r="AX80" i="16"/>
  <c r="AY80" i="16" s="1"/>
  <c r="AX88" i="16"/>
  <c r="AY88" i="16" s="1"/>
  <c r="AX96" i="16"/>
  <c r="AY96" i="16" s="1"/>
  <c r="AX116" i="16"/>
  <c r="AY116" i="16" s="1"/>
  <c r="AW116" i="16"/>
  <c r="AW131" i="16"/>
  <c r="AX131" i="16"/>
  <c r="AY131" i="16" s="1"/>
  <c r="AW29" i="16"/>
  <c r="AW93" i="16"/>
  <c r="AW101" i="16"/>
  <c r="AW20" i="16"/>
  <c r="AW22" i="16"/>
  <c r="AW30" i="16"/>
  <c r="AW38" i="16"/>
  <c r="AW46" i="16"/>
  <c r="AW54" i="16"/>
  <c r="AW62" i="16"/>
  <c r="AW70" i="16"/>
  <c r="AW78" i="16"/>
  <c r="AW86" i="16"/>
  <c r="AW94" i="16"/>
  <c r="AW106" i="16"/>
  <c r="AX132" i="16"/>
  <c r="AY132" i="16" s="1"/>
  <c r="AW132" i="16"/>
  <c r="BB10" i="16"/>
  <c r="AX17" i="16"/>
  <c r="AY17" i="16" s="1"/>
  <c r="AX24" i="16"/>
  <c r="AY24" i="16" s="1"/>
  <c r="AX32" i="16"/>
  <c r="AY32" i="16" s="1"/>
  <c r="AW107" i="16"/>
  <c r="AX107" i="16"/>
  <c r="AY107" i="16" s="1"/>
  <c r="AX118" i="16"/>
  <c r="AY118" i="16" s="1"/>
  <c r="AX119" i="16"/>
  <c r="AY119" i="16" s="1"/>
  <c r="AW120" i="16"/>
  <c r="AW37" i="16"/>
  <c r="AW45" i="16"/>
  <c r="AW53" i="16"/>
  <c r="AW61" i="16"/>
  <c r="AW85" i="16"/>
  <c r="AX108" i="16"/>
  <c r="AY108" i="16" s="1"/>
  <c r="AW108" i="16"/>
  <c r="AW122" i="16"/>
  <c r="AX134" i="16"/>
  <c r="AY134" i="16" s="1"/>
  <c r="AX135" i="16"/>
  <c r="AY135" i="16" s="1"/>
  <c r="AW123" i="16"/>
  <c r="AX123" i="16"/>
  <c r="AY123" i="16" s="1"/>
  <c r="AW115" i="16"/>
  <c r="AX115" i="16"/>
  <c r="AY115" i="16" s="1"/>
  <c r="AX125" i="16"/>
  <c r="AY125" i="16" s="1"/>
  <c r="AX126" i="16"/>
  <c r="AY126" i="16" s="1"/>
  <c r="AX127" i="16"/>
  <c r="AY127" i="16" s="1"/>
  <c r="AW128" i="16"/>
  <c r="AW129" i="16"/>
  <c r="AW130"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Pinkston, Jessica L (Finance)</author>
  </authors>
  <commentList>
    <comment ref="H10" authorId="0" shapeId="0" xr:uid="{00000000-0006-0000-0B00-000001000000}">
      <text>
        <r>
          <rPr>
            <b/>
            <sz val="9"/>
            <color indexed="81"/>
            <rFont val="Tahoma"/>
            <family val="2"/>
          </rPr>
          <t>Pinkston, Jessica L (Finance):</t>
        </r>
        <r>
          <rPr>
            <sz val="9"/>
            <color indexed="81"/>
            <rFont val="Tahoma"/>
            <family val="2"/>
          </rPr>
          <t xml:space="preserve">
To determine whether a contract conveys control of the right to use the underlying asset, a government should assess whether it has both of the following:
a. The right to obtain the present service capacity from use of the underlying asset as specified in the contract
b. The right to determine the nature and manner of use of the underlying asset as specified in the contract.
Note: Control does not have to be uninterrupted and while the agreement may have conditions on use that does not limit your entities control of service capacity of the agreement.</t>
        </r>
      </text>
    </comment>
    <comment ref="I10" authorId="0" shapeId="0" xr:uid="{00000000-0006-0000-0B00-000002000000}">
      <text>
        <r>
          <rPr>
            <b/>
            <sz val="9"/>
            <color indexed="81"/>
            <rFont val="Tahoma"/>
            <family val="2"/>
          </rPr>
          <t>Pinkston, Jessica L (Finance):</t>
        </r>
        <r>
          <rPr>
            <sz val="9"/>
            <color indexed="81"/>
            <rFont val="Tahoma"/>
            <family val="2"/>
          </rPr>
          <t xml:space="preserve">
Consideration of max term includes any options to extend, whether they are deemed reasonably certain to exercise or not. 
Note: If any options exist that would extend the term beyond 12 months, the agreement IS NOT considered short term.</t>
        </r>
      </text>
    </comment>
    <comment ref="J10" authorId="0" shapeId="0" xr:uid="{00000000-0006-0000-0B00-000003000000}">
      <text>
        <r>
          <rPr>
            <b/>
            <sz val="9"/>
            <color indexed="81"/>
            <rFont val="Tahoma"/>
            <family val="2"/>
          </rPr>
          <t>Pinkston, Jessica L (Finance):</t>
        </r>
        <r>
          <rPr>
            <sz val="9"/>
            <color indexed="81"/>
            <rFont val="Tahoma"/>
            <family val="2"/>
          </rPr>
          <t xml:space="preserve">
A lease should only be considered perpetual if it renews automatically in perpetuity and it is reasonably certain that it will never be terminated.</t>
        </r>
      </text>
    </comment>
    <comment ref="K10" authorId="0" shapeId="0" xr:uid="{00000000-0006-0000-0B00-000004000000}">
      <text>
        <r>
          <rPr>
            <b/>
            <sz val="9"/>
            <color indexed="81"/>
            <rFont val="Tahoma"/>
            <family val="2"/>
          </rPr>
          <t>Pinkston, Jessica L (Finance):</t>
        </r>
        <r>
          <rPr>
            <sz val="9"/>
            <color indexed="81"/>
            <rFont val="Tahoma"/>
            <family val="2"/>
          </rPr>
          <t xml:space="preserve">
Are the payments made by the lessee equal to or close to the value being received?</t>
        </r>
      </text>
    </comment>
    <comment ref="P10" authorId="0" shapeId="0" xr:uid="{00000000-0006-0000-0B00-000005000000}">
      <text>
        <r>
          <rPr>
            <b/>
            <sz val="9"/>
            <color indexed="81"/>
            <rFont val="Tahoma"/>
            <family val="2"/>
          </rPr>
          <t>Pinkston, Jessica L (Finance):</t>
        </r>
        <r>
          <rPr>
            <sz val="9"/>
            <color indexed="81"/>
            <rFont val="Tahoma"/>
            <family val="2"/>
          </rPr>
          <t xml:space="preserve">
This is representative of a high level of certainty - 
Consider how options have been handled in the past, 
the economic impact of the option, and the importance of the underlying asset to operations.</t>
        </r>
      </text>
    </comment>
    <comment ref="Q10" authorId="0" shapeId="0" xr:uid="{00000000-0006-0000-0B00-000006000000}">
      <text>
        <r>
          <rPr>
            <b/>
            <sz val="9"/>
            <color indexed="81"/>
            <rFont val="Tahoma"/>
            <family val="2"/>
          </rPr>
          <t>Pinkston, Jessica L (Finance):</t>
        </r>
        <r>
          <rPr>
            <sz val="9"/>
            <color indexed="81"/>
            <rFont val="Tahoma"/>
            <family val="2"/>
          </rPr>
          <t xml:space="preserve">
For example: If the inital term is 5 years, but it's reasonably certain that the lessee will terminate the lease two years into the lease, you will enter "2" here.</t>
        </r>
      </text>
    </comment>
    <comment ref="S10" authorId="0" shapeId="0" xr:uid="{00000000-0006-0000-0B00-000007000000}">
      <text>
        <r>
          <rPr>
            <b/>
            <sz val="9"/>
            <color indexed="81"/>
            <rFont val="Tahoma"/>
            <family val="2"/>
          </rPr>
          <t>Pinkston, Jessica L (Finance):</t>
        </r>
        <r>
          <rPr>
            <sz val="9"/>
            <color indexed="81"/>
            <rFont val="Tahoma"/>
            <family val="2"/>
          </rPr>
          <t xml:space="preserve">
This is representative of a high level of certainty - 
Consider :
a.) how options have been handled in the past, 
b.) the economic impact of the option, and 
c.) the importance of the underlying asset to operations.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Pinkston, Jessica L (Finance)</author>
  </authors>
  <commentList>
    <comment ref="C10" authorId="0" shapeId="0" xr:uid="{00000000-0006-0000-0E00-000001000000}">
      <text>
        <r>
          <rPr>
            <b/>
            <sz val="9"/>
            <color indexed="81"/>
            <rFont val="Tahoma"/>
            <family val="2"/>
          </rPr>
          <t>Pinkston, Jessica L (Finance):</t>
        </r>
        <r>
          <rPr>
            <sz val="9"/>
            <color indexed="81"/>
            <rFont val="Tahoma"/>
            <family val="2"/>
          </rPr>
          <t xml:space="preserve">
Date the organization has the right to use the underlying IT assets, when the initial implementation stage is complete</t>
        </r>
      </text>
    </comment>
    <comment ref="D10" authorId="0" shapeId="0" xr:uid="{00000000-0006-0000-0E00-000002000000}">
      <text>
        <r>
          <rPr>
            <b/>
            <sz val="9"/>
            <color indexed="81"/>
            <rFont val="Tahoma"/>
            <family val="2"/>
          </rPr>
          <t>Pinkston, Jessica L (Finance):</t>
        </r>
        <r>
          <rPr>
            <sz val="9"/>
            <color indexed="81"/>
            <rFont val="Tahoma"/>
            <family val="2"/>
          </rPr>
          <t xml:space="preserve">
The date the organization no longer has the right to use the underlying IT assets. Commonly, the specific end date is stated in the term section of the IT agreement or is given as a factor of the subscription term and its start date.</t>
        </r>
      </text>
    </comment>
    <comment ref="E10" authorId="0" shapeId="0" xr:uid="{00000000-0006-0000-0E00-000003000000}">
      <text>
        <r>
          <rPr>
            <b/>
            <sz val="9"/>
            <color indexed="81"/>
            <rFont val="Tahoma"/>
            <family val="2"/>
          </rPr>
          <t>Pinkston, Jessica L (Finance):</t>
        </r>
        <r>
          <rPr>
            <sz val="9"/>
            <color indexed="81"/>
            <rFont val="Tahoma"/>
            <family val="2"/>
          </rPr>
          <t xml:space="preserve">
Select the fund type used for subscription payments.</t>
        </r>
      </text>
    </comment>
    <comment ref="J10" authorId="0" shapeId="0" xr:uid="{00000000-0006-0000-0E00-000004000000}">
      <text>
        <r>
          <rPr>
            <b/>
            <sz val="9"/>
            <color indexed="81"/>
            <rFont val="Tahoma"/>
            <family val="2"/>
          </rPr>
          <t>Pinkston, Jessica L (Finance):</t>
        </r>
        <r>
          <rPr>
            <sz val="9"/>
            <color indexed="81"/>
            <rFont val="Tahoma"/>
            <family val="2"/>
          </rPr>
          <t xml:space="preserve">
If the term is less than 12 months, but the contract includes options to renew, which could result in the contract being longer than 12 months, then the maximum subscription term is greater than 12 months and the answer is YES.</t>
        </r>
      </text>
    </comment>
    <comment ref="K10" authorId="0" shapeId="0" xr:uid="{00000000-0006-0000-0E00-000005000000}">
      <text>
        <r>
          <rPr>
            <b/>
            <sz val="9"/>
            <color indexed="81"/>
            <rFont val="Tahoma"/>
            <family val="2"/>
          </rPr>
          <t>Pinkston, Jessica L (Finance):</t>
        </r>
        <r>
          <rPr>
            <sz val="9"/>
            <color indexed="81"/>
            <rFont val="Tahoma"/>
            <family val="2"/>
          </rPr>
          <t xml:space="preserve">
Variable payments are based on usage or output of the asset. 
If the variable payment is unavoidable, then it is considered fixed in-substance. For example, if the contract requires you to pay based on the average number of users during the period, but there is a minimum charge for 100 users. Then, the cost for the 100 users is a fixed in-substance payment.</t>
        </r>
      </text>
    </comment>
    <comment ref="L10" authorId="0" shapeId="0" xr:uid="{00000000-0006-0000-0E00-000006000000}">
      <text>
        <r>
          <rPr>
            <b/>
            <sz val="9"/>
            <color indexed="81"/>
            <rFont val="Tahoma"/>
            <family val="2"/>
          </rPr>
          <t>Pinkston, Jessica L (Finance):</t>
        </r>
        <r>
          <rPr>
            <sz val="9"/>
            <color indexed="81"/>
            <rFont val="Tahoma"/>
            <family val="2"/>
          </rPr>
          <t xml:space="preserve">
Are both parties exchanging something of equal value (or close to equal value)?</t>
        </r>
      </text>
    </comment>
    <comment ref="N10" authorId="0" shapeId="0" xr:uid="{00000000-0006-0000-0E00-000007000000}">
      <text>
        <r>
          <rPr>
            <b/>
            <sz val="9"/>
            <color indexed="81"/>
            <rFont val="Tahoma"/>
            <family val="2"/>
          </rPr>
          <t>Pinkston, Jessica L (Finance):</t>
        </r>
        <r>
          <rPr>
            <sz val="9"/>
            <color indexed="81"/>
            <rFont val="Tahoma"/>
            <family val="2"/>
          </rPr>
          <t xml:space="preserve">
The subscription term is the period of the agreement between the agency and vendor that the agency has a noncancelable right to use the IT assets owned by the vendor.</t>
        </r>
      </text>
    </comment>
    <comment ref="P10" authorId="0" shapeId="0" xr:uid="{00000000-0006-0000-0E00-000008000000}">
      <text>
        <r>
          <rPr>
            <b/>
            <sz val="9"/>
            <color indexed="81"/>
            <rFont val="Tahoma"/>
            <family val="2"/>
          </rPr>
          <t>Pinkston, Jessica L (Finance):</t>
        </r>
        <r>
          <rPr>
            <sz val="9"/>
            <color indexed="81"/>
            <rFont val="Tahoma"/>
            <family val="2"/>
          </rPr>
          <t xml:space="preserve">
This is representative of a high level of certainty - 
Consider how options have been handled in the past, 
the economic impact of the option, and the importance of the underlying asset to operations.</t>
        </r>
      </text>
    </comment>
    <comment ref="Q10" authorId="0" shapeId="0" xr:uid="{00000000-0006-0000-0E00-000009000000}">
      <text>
        <r>
          <rPr>
            <b/>
            <sz val="9"/>
            <color indexed="81"/>
            <rFont val="Tahoma"/>
            <family val="2"/>
          </rPr>
          <t>Pinkston, Jessica L (Finance):</t>
        </r>
        <r>
          <rPr>
            <sz val="9"/>
            <color indexed="81"/>
            <rFont val="Tahoma"/>
            <family val="2"/>
          </rPr>
          <t xml:space="preserve">
*
For example: If the inital term is 5 years, but it's reasonably certain that you will terminate the subscription two years into the term, you will enter "2" here.</t>
        </r>
      </text>
    </comment>
    <comment ref="S10" authorId="0" shapeId="0" xr:uid="{00000000-0006-0000-0E00-00000A000000}">
      <text>
        <r>
          <rPr>
            <b/>
            <sz val="9"/>
            <color indexed="81"/>
            <rFont val="Tahoma"/>
            <family val="2"/>
          </rPr>
          <t>Pinkston, Jessica L (Finance):</t>
        </r>
        <r>
          <rPr>
            <sz val="9"/>
            <color indexed="81"/>
            <rFont val="Tahoma"/>
            <family val="2"/>
          </rPr>
          <t xml:space="preserve">
This is representative of a high level of certainty - 
Consider :
a.) how options have been handled in the past, 
b.) the economic impact of the option, and 
c.) the importance of the underlying asset to operations.</t>
        </r>
      </text>
    </comment>
    <comment ref="AH10" authorId="0" shapeId="0" xr:uid="{00000000-0006-0000-0E00-00000B000000}">
      <text>
        <r>
          <rPr>
            <b/>
            <sz val="9"/>
            <color indexed="81"/>
            <rFont val="Tahoma"/>
            <family val="2"/>
          </rPr>
          <t>Pinkston, Jessica L (Finance):</t>
        </r>
        <r>
          <rPr>
            <sz val="9"/>
            <color indexed="81"/>
            <rFont val="Tahoma"/>
            <family val="2"/>
          </rPr>
          <t xml:space="preserve">
Could be a contract with both a subscription component (Right to use IT assets) and a nonsubscription component or a contract that contains multiple underlying IT asset components. 
Nonsubscription components could be a separate perpetual licensing arrangement (which would be excluded) and maintenance services for the IT assets.</t>
        </r>
      </text>
    </comment>
    <comment ref="AK10" authorId="0" shapeId="0" xr:uid="{00000000-0006-0000-0E00-00000C000000}">
      <text>
        <r>
          <rPr>
            <b/>
            <sz val="9"/>
            <color indexed="81"/>
            <rFont val="Tahoma"/>
            <family val="2"/>
          </rPr>
          <t>Pinkston, Jessica L (Finance):</t>
        </r>
        <r>
          <rPr>
            <sz val="9"/>
            <color indexed="81"/>
            <rFont val="Tahoma"/>
            <family val="2"/>
          </rPr>
          <t xml:space="preserve">
These could be:
a. variable payments based on an index or rate such as the Consumer Price Index, 
b. variable payments that are fixed in substance, 
c. payments for penalties for terminating the SBITA if the term reflects you exercising a termination option or cancellation clause, 
d. any subscription contract incentives (rebates or discounts, reimbursements of end user costs, free subscription periods, etc.) received from the SBITA vendor, 
e. any other payments to the SBITA vendor associatied with the SBITA contract that are reasonably certain of being required.
</t>
        </r>
      </text>
    </comment>
    <comment ref="AQ10" authorId="0" shapeId="0" xr:uid="{00000000-0006-0000-0E00-00000D000000}">
      <text>
        <r>
          <rPr>
            <b/>
            <sz val="9"/>
            <color indexed="81"/>
            <rFont val="Tahoma"/>
            <family val="2"/>
          </rPr>
          <t>Pinkston, Jessica L (Finance):</t>
        </r>
        <r>
          <rPr>
            <sz val="9"/>
            <color indexed="81"/>
            <rFont val="Tahoma"/>
            <family val="2"/>
          </rPr>
          <t xml:space="preserve">
Security Deposits or other SBITA related prepayments</t>
        </r>
      </text>
    </comment>
  </commentList>
</comments>
</file>

<file path=xl/sharedStrings.xml><?xml version="1.0" encoding="utf-8"?>
<sst xmlns="http://schemas.openxmlformats.org/spreadsheetml/2006/main" count="1168" uniqueCount="606">
  <si>
    <t>Form AFR Questionnaire</t>
  </si>
  <si>
    <t>Revised 5/23</t>
  </si>
  <si>
    <t>COMMONWEALTH OF KENTUCKY</t>
  </si>
  <si>
    <t>STATEWIDE ACCOUNTING SERVICES</t>
  </si>
  <si>
    <t>AFR QUESTIONNAIRE</t>
  </si>
  <si>
    <t>DATE:</t>
  </si>
  <si>
    <t>CABINET/DEPT. NUMBER:</t>
  </si>
  <si>
    <t>DEPARTMENT NAME:</t>
  </si>
  <si>
    <t>FUND TYPES:</t>
  </si>
  <si>
    <t>Purpose:</t>
  </si>
  <si>
    <r>
      <rPr>
        <b/>
        <sz val="10"/>
        <color rgb="FF000000"/>
        <rFont val="Times New Roman"/>
        <family val="1"/>
      </rPr>
      <t xml:space="preserve">To determine which AFR forms in the closing package you are required to complete </t>
    </r>
    <r>
      <rPr>
        <b/>
        <i/>
        <sz val="10"/>
        <color rgb="FF000000"/>
        <rFont val="Times New Roman"/>
        <family val="1"/>
      </rPr>
      <t>(Note 1)</t>
    </r>
    <r>
      <rPr>
        <b/>
        <sz val="10"/>
        <color rgb="FF000000"/>
        <rFont val="Times New Roman"/>
        <family val="1"/>
      </rPr>
      <t>.</t>
    </r>
  </si>
  <si>
    <t>AFR Form:</t>
  </si>
  <si>
    <t>Question:</t>
  </si>
  <si>
    <t>Answer</t>
  </si>
  <si>
    <t xml:space="preserve">Yes  </t>
  </si>
  <si>
    <t>No</t>
  </si>
  <si>
    <t>AFR 10</t>
  </si>
  <si>
    <t>Do you have cash on hand at June 30 that was posted in eMARS to  or later?</t>
  </si>
  <si>
    <t>Period 13/2023</t>
  </si>
  <si>
    <t>AFR 10A</t>
  </si>
  <si>
    <t>Do you have bank accounts that do not come into eMARS or custodial accounts such as inmate accounts?</t>
  </si>
  <si>
    <t>AFR 20/20A</t>
  </si>
  <si>
    <t>Do you have any investments that are not maintained by OFM?</t>
  </si>
  <si>
    <t>AFR 32</t>
  </si>
  <si>
    <r>
      <rPr>
        <sz val="10"/>
        <color rgb="FF000000"/>
        <rFont val="Times New Roman"/>
        <family val="1"/>
      </rPr>
      <t>Do you have any earned revenue not received as of June 30</t>
    </r>
    <r>
      <rPr>
        <sz val="10"/>
        <color rgb="FF000000"/>
        <rFont val="Times New Roman"/>
        <family val="1"/>
      </rPr>
      <t xml:space="preserve"> or any revenue received but not earned as of June 30</t>
    </r>
    <r>
      <rPr>
        <sz val="10"/>
        <color rgb="FF000000"/>
        <rFont val="Times New Roman"/>
        <family val="1"/>
      </rPr>
      <t xml:space="preserve">? Do you have any estimated refunds? Do any of these categories exceed $10,000? Do you have an allowance for uncollectibles? </t>
    </r>
    <r>
      <rPr>
        <b/>
        <i/>
        <sz val="10"/>
        <color rgb="FF000000"/>
        <rFont val="Times New Roman"/>
        <family val="1"/>
      </rPr>
      <t>(Note 2)</t>
    </r>
  </si>
  <si>
    <t>AFR 33</t>
  </si>
  <si>
    <t>Do you have any unreimbursed amounts for capital project accounts in which Federal grants are used?</t>
  </si>
  <si>
    <t>AFR 35</t>
  </si>
  <si>
    <t>Do you have any revenues to be distributed (interfund)?</t>
  </si>
  <si>
    <t>AFR 40</t>
  </si>
  <si>
    <t>Do you have inventories of items for resale or large quantities of consumables (such as highway maintenance items, drugs, raw materials)?</t>
  </si>
  <si>
    <t>AFR 55A</t>
  </si>
  <si>
    <t>Did you return any copiers prior to the end of the lease term?</t>
  </si>
  <si>
    <t>AFR 55B</t>
  </si>
  <si>
    <t xml:space="preserve">Do you have an agreement as a lessor or lessee that conveys the right to use a nonfinancial asset (land, buildings, vehicles, and equipment)? </t>
  </si>
  <si>
    <t>AFR 55C</t>
  </si>
  <si>
    <t>Does your agency have a contract to use a vendor's IT software?</t>
  </si>
  <si>
    <t>AFR 60</t>
  </si>
  <si>
    <t>Do you have prepaid expenses (amounts paid in advance) that exceed $10,000? i.e.  Registration fees, insurance premiums.</t>
  </si>
  <si>
    <t>AFR 70</t>
  </si>
  <si>
    <t>Do you have accounts payable due within one year, a future period, or a refund of prior year receipts that exceeds $10,000?</t>
  </si>
  <si>
    <t>AFR 70A</t>
  </si>
  <si>
    <t>Did your attorney report any probable contingent liabilities or judgements?</t>
  </si>
  <si>
    <t>AFR 70B</t>
  </si>
  <si>
    <t>Did you pay any contingencies or judgements?</t>
  </si>
  <si>
    <t>AFR 71</t>
  </si>
  <si>
    <t>Are your accumulated Leave Balances maintained outside of KHRIS?</t>
  </si>
  <si>
    <t>AFR 72</t>
  </si>
  <si>
    <t>If you answered yes to the  AFR 32 question above, were any of the amounts due from other state agencies/funds?</t>
  </si>
  <si>
    <t>AFR 72A</t>
  </si>
  <si>
    <t>If you answered yes to the  AFR 32 question above, were any of the amounts the result of a Transfer "N" from another state agency/fund?</t>
  </si>
  <si>
    <t>AFR 73</t>
  </si>
  <si>
    <t>Do you have any reimbursement of expenses (interfund only) that exceed $10,000?</t>
  </si>
  <si>
    <t>AFR 74</t>
  </si>
  <si>
    <t>Do you have fixed assets costing $500 or more and have all fixed asset documents been processed in eMARS?</t>
  </si>
  <si>
    <t>AFR 75</t>
  </si>
  <si>
    <t>Do you have any Internal Service Funds (3*** fund types)?</t>
  </si>
  <si>
    <t>AFR 34A/B/C</t>
  </si>
  <si>
    <t>Do you have accounts receivable greater than $10,000 that are liquidated, unliquidated, or due to improper payments?</t>
  </si>
  <si>
    <t>Note 1:</t>
  </si>
  <si>
    <t xml:space="preserve">If you answered yes to any of the above questions you are required to fill out and submit that AFR form. </t>
  </si>
  <si>
    <t>Note 2:</t>
  </si>
  <si>
    <t>If you answer no to the first three questions but have an allowance for uncollectibles your answer would be yes and a completed form is required.</t>
  </si>
  <si>
    <t>PREPARER'S NAME:</t>
  </si>
  <si>
    <t>PHONE NUMBER:</t>
  </si>
  <si>
    <t>Form AFR-1</t>
  </si>
  <si>
    <t>SCHEDULE OF APPLICABLE AFR FORMS</t>
  </si>
  <si>
    <t>FUND TYPE</t>
  </si>
  <si>
    <t>4</t>
  </si>
  <si>
    <t>AFR-10</t>
  </si>
  <si>
    <t>AFR-10A</t>
  </si>
  <si>
    <t>AFR-20</t>
  </si>
  <si>
    <t>AFR-20A</t>
  </si>
  <si>
    <t>AFR-32</t>
  </si>
  <si>
    <t>AFR-33</t>
  </si>
  <si>
    <t>AFR-35</t>
  </si>
  <si>
    <t>AFR-40</t>
  </si>
  <si>
    <t>AFR-55</t>
  </si>
  <si>
    <t>AFR-55A</t>
  </si>
  <si>
    <t>AFR-55B</t>
  </si>
  <si>
    <t>AFR-55C</t>
  </si>
  <si>
    <t>AFR-60</t>
  </si>
  <si>
    <t>AFR-70</t>
  </si>
  <si>
    <t>AFR-70A</t>
  </si>
  <si>
    <t>AFR-70B</t>
  </si>
  <si>
    <t>AFR-71</t>
  </si>
  <si>
    <t>AFR-72</t>
  </si>
  <si>
    <t>AFR-72A</t>
  </si>
  <si>
    <t>AFR-73</t>
  </si>
  <si>
    <t>AFR-74</t>
  </si>
  <si>
    <t>AFR-75</t>
  </si>
  <si>
    <t>TOTALS</t>
  </si>
  <si>
    <t># = Indicate the number of forms submitted for Fund Type and Dept.</t>
  </si>
  <si>
    <t>"N" = Form is NOT submitted for Fund Type and Dept.</t>
  </si>
  <si>
    <t>Form AFR-10</t>
  </si>
  <si>
    <t>CASH WORKSHEET</t>
  </si>
  <si>
    <t>FUND TYPE NAME:</t>
  </si>
  <si>
    <t>FUND TYPE NUMBER:</t>
  </si>
  <si>
    <t>Column 1</t>
  </si>
  <si>
    <t>Column 2</t>
  </si>
  <si>
    <t xml:space="preserve">(New Year) </t>
  </si>
  <si>
    <t>(Old Year)</t>
  </si>
  <si>
    <t>Cash on Hand-Old Year CR#</t>
  </si>
  <si>
    <t>List Below</t>
  </si>
  <si>
    <t>Cash On Hand-New Year CR#</t>
  </si>
  <si>
    <t>Fiscal Year 2024</t>
  </si>
  <si>
    <t>ALL FUND TYPES:</t>
  </si>
  <si>
    <t>Sales and Gross Receipts (R101-R149, R204-R206, R210-R219, R221, R227)</t>
  </si>
  <si>
    <t>Individual Income Tax (R241-R248)</t>
  </si>
  <si>
    <t>Corporate Income Tax (R231-R232)</t>
  </si>
  <si>
    <t>Property Tax (R223-R224, R229, R250-R269, R291-R294, R394 )</t>
  </si>
  <si>
    <t>Coal Severance Tax (R150-R154)</t>
  </si>
  <si>
    <t>License and Privilege Tax (R161-R164, R167-R168, R187, R196-R203, R207-R209, R222, R228)</t>
  </si>
  <si>
    <t>Inheritance and Estate Tax (R271-R272)</t>
  </si>
  <si>
    <t>Miscellaneous Tax (R165, R277,  R279, R281-R287, R289-R290, R391, R397)</t>
  </si>
  <si>
    <t xml:space="preserve">License, Fees, Permits (R169-R170, R188-R191, R193, R195, R301-R390, R393, R396, R399, R463, R852-R853, R856, R860) </t>
  </si>
  <si>
    <t>Contributions (R731-R734)</t>
  </si>
  <si>
    <t>Intergovernmental Revenue (R601-R654, R681, R691, R694, R697)</t>
  </si>
  <si>
    <t>Charge for Service (R225, R226, R283, R401-R464, R498, R499, R855)</t>
  </si>
  <si>
    <t>Fines and Forfeits (R701-R703, R711)</t>
  </si>
  <si>
    <t>Interest and Investment Income (R771-R775)</t>
  </si>
  <si>
    <t>R*</t>
  </si>
  <si>
    <t>Other Revenue (Give Source)</t>
  </si>
  <si>
    <t>(Give total revenue amount only for Old Year)</t>
  </si>
  <si>
    <t>UNEARNED REVENUE (Please Explain)</t>
  </si>
  <si>
    <t>REFUND OF EXPENDITURE (Give Object)</t>
  </si>
  <si>
    <t>E*</t>
  </si>
  <si>
    <t>(Give total refunded expenditure amount only for Old Year)</t>
  </si>
  <si>
    <r>
      <rPr>
        <b/>
        <sz val="9"/>
        <color rgb="FF000000"/>
        <rFont val="Times New Roman"/>
        <family val="1"/>
      </rPr>
      <t xml:space="preserve">TOTAL </t>
    </r>
    <r>
      <rPr>
        <b/>
        <u/>
        <sz val="9"/>
        <color rgb="FF000000"/>
        <rFont val="Times New Roman"/>
        <family val="1"/>
      </rPr>
      <t>New</t>
    </r>
    <r>
      <rPr>
        <b/>
        <sz val="9"/>
        <color rgb="FF000000"/>
        <rFont val="Times New Roman"/>
        <family val="1"/>
      </rPr>
      <t xml:space="preserve"> Year CR ONLY</t>
    </r>
  </si>
  <si>
    <r>
      <rPr>
        <b/>
        <sz val="9"/>
        <color rgb="FF000000"/>
        <rFont val="Times New Roman"/>
        <family val="1"/>
      </rPr>
      <t xml:space="preserve">TOTAL </t>
    </r>
    <r>
      <rPr>
        <b/>
        <u/>
        <sz val="9"/>
        <color rgb="FF000000"/>
        <rFont val="Times New Roman"/>
        <family val="1"/>
      </rPr>
      <t>Old</t>
    </r>
    <r>
      <rPr>
        <b/>
        <sz val="9"/>
        <color rgb="FF000000"/>
        <rFont val="Times New Roman"/>
        <family val="1"/>
      </rPr>
      <t xml:space="preserve"> Year CR ONLY</t>
    </r>
  </si>
  <si>
    <t xml:space="preserve">NOTE: Documents listed below should be categorized by Posting Year. </t>
  </si>
  <si>
    <t>2024</t>
  </si>
  <si>
    <t>NEW YEAR DOCUMENT CODE / #</t>
  </si>
  <si>
    <t>AMOUNT</t>
  </si>
  <si>
    <t>2023</t>
  </si>
  <si>
    <t>OLD YEAR DOCUMENT CODE / #</t>
  </si>
  <si>
    <t>TOTAL</t>
  </si>
  <si>
    <t>Form AFR-10A</t>
  </si>
  <si>
    <t>CASH WORKSHEET - PRIVATE CASH ACCOUNTS</t>
  </si>
  <si>
    <t xml:space="preserve">AMOUNT REPORTED AS OF </t>
  </si>
  <si>
    <t>$</t>
  </si>
  <si>
    <t>REVENUES</t>
  </si>
  <si>
    <t>EXPENDITURES</t>
  </si>
  <si>
    <t xml:space="preserve">AMOUNT AS OF </t>
  </si>
  <si>
    <t>REVENUE SOURCE</t>
  </si>
  <si>
    <t>REVENUES:</t>
  </si>
  <si>
    <t>10</t>
  </si>
  <si>
    <t>OBJECT</t>
  </si>
  <si>
    <t>EXPENDITURES:</t>
  </si>
  <si>
    <t>Form AFR-20</t>
  </si>
  <si>
    <t>ANALYSIS OF INVESTMENTS</t>
  </si>
  <si>
    <t>Market Value</t>
  </si>
  <si>
    <t>Source of</t>
  </si>
  <si>
    <t>Cost</t>
  </si>
  <si>
    <t>U.S. Treasury and Agency Obligations</t>
  </si>
  <si>
    <t>Commercial Paper</t>
  </si>
  <si>
    <t>Corporate Debt Securities</t>
  </si>
  <si>
    <t xml:space="preserve">Corporate Equity Securities </t>
  </si>
  <si>
    <t>Other (Indicate Type)</t>
  </si>
  <si>
    <t>TOTAL INVESTMENTS</t>
  </si>
  <si>
    <t>COST</t>
  </si>
  <si>
    <t>MARKET VALUE</t>
  </si>
  <si>
    <t>Recap: (Lower of cost or market)</t>
  </si>
  <si>
    <t xml:space="preserve">    Total Short Term (Held less than 90 days)</t>
  </si>
  <si>
    <t xml:space="preserve">    Total Long Term (Held more than 90 days)</t>
  </si>
  <si>
    <t>Amount of investments Purchased But Unpaid</t>
  </si>
  <si>
    <t>Insured or registered investments held by the Department or the agent* of the Dept. in the Department's name</t>
  </si>
  <si>
    <t xml:space="preserve">    </t>
  </si>
  <si>
    <t>Uninsured and unregistered securities which are held by the Department's counterparty* in the Department's name</t>
  </si>
  <si>
    <t xml:space="preserve">   </t>
  </si>
  <si>
    <t xml:space="preserve">Uninsured and unregistered securities which are held by the Department's agent* or counterparty* not in the Department's name </t>
  </si>
  <si>
    <t>*See definition in instructions.</t>
  </si>
  <si>
    <t>Form AFR-20A</t>
  </si>
  <si>
    <t>INVESTMENTS BY TYPE</t>
  </si>
  <si>
    <t>Interest Rate Risk Effective Duration Method</t>
  </si>
  <si>
    <t>Date:</t>
  </si>
  <si>
    <t>Investments:</t>
  </si>
  <si>
    <t>Fair Value</t>
  </si>
  <si>
    <t>DEBT SECURITIES</t>
  </si>
  <si>
    <t>Effective Duration</t>
  </si>
  <si>
    <t xml:space="preserve"> Measurement / Hierarchy</t>
  </si>
  <si>
    <t>U.S. Treasuries/GOVERNMENT</t>
  </si>
  <si>
    <t>U.S. Agencies</t>
  </si>
  <si>
    <t>Corporate Debt</t>
  </si>
  <si>
    <t>Negotiable Certificates of Deposit</t>
  </si>
  <si>
    <t>State and Municipal Obligations</t>
  </si>
  <si>
    <t>Bond Mutual Funds</t>
  </si>
  <si>
    <t>Repurchase Agreements</t>
  </si>
  <si>
    <t>CMO</t>
  </si>
  <si>
    <t>Total Debt Securities</t>
  </si>
  <si>
    <t>Portfolio effective weighted duration</t>
  </si>
  <si>
    <t>OTHER INVESTMENTS</t>
  </si>
  <si>
    <t>Mortgages</t>
  </si>
  <si>
    <t>Equity Securities</t>
  </si>
  <si>
    <r>
      <rPr>
        <sz val="9"/>
        <color rgb="FF000000"/>
        <rFont val="Times New Roman"/>
        <family val="1"/>
      </rPr>
      <t>Other (</t>
    </r>
    <r>
      <rPr>
        <i/>
        <sz val="9"/>
        <color rgb="FF000000"/>
        <rFont val="Times New Roman"/>
        <family val="1"/>
      </rPr>
      <t>attach sheet if necessary)</t>
    </r>
    <r>
      <rPr>
        <sz val="9"/>
        <color rgb="FF000000"/>
        <rFont val="Times New Roman"/>
        <family val="1"/>
      </rPr>
      <t>:</t>
    </r>
  </si>
  <si>
    <t>Total Investments</t>
  </si>
  <si>
    <t>Interest rate risk is the risk that changes in interest rates will adversely affect the fair value of an investment.</t>
  </si>
  <si>
    <t>Please explain any formal policies used to control interest rate risk of investments:</t>
  </si>
  <si>
    <t>Ex: We have an investment policy which states that bonds must have a maturity of no longer than 7 years.</t>
  </si>
  <si>
    <t>14</t>
  </si>
  <si>
    <t>15</t>
  </si>
  <si>
    <t>Form AFR-32</t>
  </si>
  <si>
    <t xml:space="preserve"> COMMONWEALTH OF KENTUCKY</t>
  </si>
  <si>
    <t xml:space="preserve"> STATEWIDE ACCOUNTING SERVICES</t>
  </si>
  <si>
    <t>REVENUE RECOGNITION RECAP</t>
  </si>
  <si>
    <t>Classification</t>
  </si>
  <si>
    <t>Revenue Source Class</t>
  </si>
  <si>
    <t>Revenue Earned Not Received as of 6/30</t>
  </si>
  <si>
    <t>(Unearned Revenue) Amount Received Not Earned as of 6/30</t>
  </si>
  <si>
    <t>Estimated</t>
  </si>
  <si>
    <t>Allowance For UncollectIble Amount</t>
  </si>
  <si>
    <t>Fiscal Year 2023</t>
  </si>
  <si>
    <t>Estimated Date Of Receipt</t>
  </si>
  <si>
    <t>Receipts To Be Refunded in</t>
  </si>
  <si>
    <t>Within 30 Days</t>
  </si>
  <si>
    <t>Over 30 Days</t>
  </si>
  <si>
    <t xml:space="preserve">Sales and Gross Receipt Taxes </t>
  </si>
  <si>
    <t>Individual Income Tax</t>
  </si>
  <si>
    <t>Coal Severance Tax</t>
  </si>
  <si>
    <t>License and Privilege Taxes</t>
  </si>
  <si>
    <t>Intergovernmental Revenues -Federal Grants</t>
  </si>
  <si>
    <t>Intergovernmental Revenues - Other</t>
  </si>
  <si>
    <t>Fines, Forfeitures &amp; License Fees</t>
  </si>
  <si>
    <t>300, 360, 380</t>
  </si>
  <si>
    <t>Charges to Public</t>
  </si>
  <si>
    <t xml:space="preserve">Charges to State Agencies                                        (Interfund Charges Only)                                                        </t>
  </si>
  <si>
    <t xml:space="preserve">Interest and Investment Income </t>
  </si>
  <si>
    <t>Non-operating and/or Other Revenues</t>
  </si>
  <si>
    <t>800, 820, 822, 825, 830, 850, 870, 880, 890</t>
  </si>
  <si>
    <t>Interfund Transfers: N____</t>
  </si>
  <si>
    <r>
      <rPr>
        <b/>
        <sz val="9"/>
        <color rgb="FF000000"/>
        <rFont val="Times New Roman"/>
        <family val="1"/>
      </rPr>
      <t>Other</t>
    </r>
    <r>
      <rPr>
        <b/>
        <sz val="9"/>
        <color rgb="FF000000"/>
        <rFont val="Times New Roman"/>
        <family val="1"/>
      </rPr>
      <t xml:space="preserve"> </t>
    </r>
    <r>
      <rPr>
        <b/>
        <sz val="9"/>
        <color rgb="FF000000"/>
        <rFont val="Times New Roman"/>
        <family val="1"/>
      </rPr>
      <t xml:space="preserve">- </t>
    </r>
    <r>
      <rPr>
        <sz val="9"/>
        <color rgb="FF000000"/>
        <rFont val="Times New Roman"/>
        <family val="1"/>
      </rPr>
      <t>Please Disclose the Revenue Code(s) by attaching a separate list.</t>
    </r>
  </si>
  <si>
    <t>NOTE: If the total is less than $10,000 for Revenue, Unearned Revenue, or Refund of Receipts you do not need to complete this form.</t>
  </si>
  <si>
    <t>Form AFR-33</t>
  </si>
  <si>
    <t>ACCOUNTS RECEIVABLE</t>
  </si>
  <si>
    <t>(Capital Projects Fund Only)</t>
  </si>
  <si>
    <t>Column 3</t>
  </si>
  <si>
    <t>+</t>
  </si>
  <si>
    <t>Column 4</t>
  </si>
  <si>
    <t>x</t>
  </si>
  <si>
    <t>Column 5</t>
  </si>
  <si>
    <t>=</t>
  </si>
  <si>
    <t>Column 6</t>
  </si>
  <si>
    <t>ACCOUNT NUMBER</t>
  </si>
  <si>
    <t>FUNDING SOURCE</t>
  </si>
  <si>
    <t>UNREIMBURSED EXPENDITURES THROUGH 6/30</t>
  </si>
  <si>
    <t>ACCOUNTS PAYABLE AT 6/30</t>
  </si>
  <si>
    <t>REIMBURSEMENT RATE (%)</t>
  </si>
  <si>
    <t>RECEIVABLE</t>
  </si>
  <si>
    <t>Form AFR-35</t>
  </si>
  <si>
    <t xml:space="preserve">    DISTRIBUTION OF REVENUES - INTERFUND</t>
  </si>
  <si>
    <t>Account Number to be Charged</t>
  </si>
  <si>
    <t>Amount</t>
  </si>
  <si>
    <t>Account Number to be Credited</t>
  </si>
  <si>
    <t>(Fund)</t>
  </si>
  <si>
    <t>(Dept.)</t>
  </si>
  <si>
    <t>(Revenue Source)</t>
  </si>
  <si>
    <t>Form AFR-40</t>
  </si>
  <si>
    <t>INVENTORY ANALYSIS</t>
  </si>
  <si>
    <t>Inventory Type</t>
  </si>
  <si>
    <t>Reductions to Cost</t>
  </si>
  <si>
    <t>Lower of Cost or Market</t>
  </si>
  <si>
    <t xml:space="preserve">Items for Resale </t>
  </si>
  <si>
    <t>Materials and Supplies</t>
  </si>
  <si>
    <t xml:space="preserve">          TOTALS </t>
  </si>
  <si>
    <t>Valuation Method:</t>
  </si>
  <si>
    <t>Yes</t>
  </si>
  <si>
    <t>Monthly</t>
  </si>
  <si>
    <t>Quarterly</t>
  </si>
  <si>
    <t>Annually</t>
  </si>
  <si>
    <t>Form AFR-55A</t>
  </si>
  <si>
    <t>RETURNED COPIERS</t>
  </si>
  <si>
    <t>Vendor Name</t>
  </si>
  <si>
    <t>Serial Number of Item Returned</t>
  </si>
  <si>
    <t>Location</t>
  </si>
  <si>
    <t>Date Item Returned</t>
  </si>
  <si>
    <t>Monthly Costs</t>
  </si>
  <si>
    <t>Street</t>
  </si>
  <si>
    <t>City</t>
  </si>
  <si>
    <t>***Copiers leased through Catalog Master Agreement Listing of Copiers Returned</t>
  </si>
  <si>
    <t>Form AFR-55B</t>
  </si>
  <si>
    <t>Revised 05/23</t>
  </si>
  <si>
    <t>The columns that are highlighted in blue will automatically populate based on your previous responses entered. Do not modify the formulas in these cells.</t>
  </si>
  <si>
    <t>GASB 87 LEASE INVENTORY WORKSHEET</t>
  </si>
  <si>
    <t>CABINET/DEPT NUMBER:</t>
  </si>
  <si>
    <t>PREPARER'S PHONE NUMBER:</t>
  </si>
  <si>
    <t>LESSEE OPTIONS</t>
  </si>
  <si>
    <t>LESSOR OPTIONS</t>
  </si>
  <si>
    <t>Accumulation of Immaterial Items:</t>
  </si>
  <si>
    <t>DEFINITION OF A LEASE UNDER GASB 87</t>
  </si>
  <si>
    <t>TERMINATION OPTION</t>
  </si>
  <si>
    <t>OPTION TO EXTEND</t>
  </si>
  <si>
    <t>MULTIPLE COMPONENTS</t>
  </si>
  <si>
    <t>VARIABLE PAYMENTS</t>
  </si>
  <si>
    <t>INTEREST RATE</t>
  </si>
  <si>
    <t>Governmental</t>
  </si>
  <si>
    <t xml:space="preserve">*consideration should be made at major fund level for governmental activities </t>
  </si>
  <si>
    <t>Agreement Number</t>
  </si>
  <si>
    <t>Description of Lease</t>
  </si>
  <si>
    <t>Agreement Effective Date</t>
  </si>
  <si>
    <t>Lessee OR Lessor</t>
  </si>
  <si>
    <t>Fund Type</t>
  </si>
  <si>
    <t>Gov/BTA/ISF</t>
  </si>
  <si>
    <t>Underlying Asset Type</t>
  </si>
  <si>
    <t>Does the Contract Convey Control of the Right to Use? (Y/N)</t>
  </si>
  <si>
    <t>Is the lease perpetual? (Y/N)</t>
  </si>
  <si>
    <t>Is there an exchange or exchange-like transaction? (Y/N)</t>
  </si>
  <si>
    <t>Does the agreement transfer title (without termination options)? (Y/N)</t>
  </si>
  <si>
    <t>Lease Determination</t>
  </si>
  <si>
    <t>Initial Agreement Term (In Years)</t>
  </si>
  <si>
    <t>Does the lessee have the option to terminate the lease? (Y/N)</t>
  </si>
  <si>
    <t>Is the lessee reasonably certain to exercise their option to terminate the lease? (Y/N)</t>
  </si>
  <si>
    <t>How many years into the lease term is the lessee reasonably certain to terminate?</t>
  </si>
  <si>
    <t>Does the lessee have the option to extend the lease beyond the initial term? (Y/N)</t>
  </si>
  <si>
    <t>Is the lessee reasonably certain to exercise their option to extend the lease? (Y/N)</t>
  </si>
  <si>
    <t>How many years is the lessee reasonably certain to extend the lease beyond the initial term?</t>
  </si>
  <si>
    <t>Does the lessor have the option to terminate the lease? (Y/N)</t>
  </si>
  <si>
    <t>Is the lessor reasonably certain to exercise their option to terminate the lease? (Y/N)</t>
  </si>
  <si>
    <t>How many years into the lease term is the lessor reasonably certain to terminate?</t>
  </si>
  <si>
    <t>Does the lessor have the option to extend the lease beyond the initial term? (Y/N)</t>
  </si>
  <si>
    <t>Is the lessor reasonably certain to exercise their option to extend the lease? (Y/N)</t>
  </si>
  <si>
    <t>How many years is the lessor reasonably certain to extend the lease beyond the initial term?</t>
  </si>
  <si>
    <t xml:space="preserve">Assessed Term </t>
  </si>
  <si>
    <t>Term (less term Cancellable)</t>
  </si>
  <si>
    <t>Term Options</t>
  </si>
  <si>
    <t>Extend Options</t>
  </si>
  <si>
    <t>Payment Frequency</t>
  </si>
  <si>
    <t>Payment (Beginning of Period or End of Period)</t>
  </si>
  <si>
    <t>Payment Periods</t>
  </si>
  <si>
    <t>Does the lease have multiple components? (Yes/No)</t>
  </si>
  <si>
    <t>If 'Yes', then describe</t>
  </si>
  <si>
    <t>Fixed or Fixed In Substance Payment Amount</t>
  </si>
  <si>
    <t xml:space="preserve"> Are there variable payments to track for note disclosure?</t>
  </si>
  <si>
    <t xml:space="preserve"> If 'Yes', Describe </t>
  </si>
  <si>
    <t>Is there an interest rate stated in the agreement, or is an implicit rate used?</t>
  </si>
  <si>
    <t>If Implicit, Describe</t>
  </si>
  <si>
    <t>Interest Rate</t>
  </si>
  <si>
    <t>Present Value</t>
  </si>
  <si>
    <t>Preparer Consideration of Materiality (Yes = Material, No = Immaterial)</t>
  </si>
  <si>
    <t>Accumulation of Immaterial Agreements</t>
  </si>
  <si>
    <t>Additional Lease Information/Notes</t>
  </si>
  <si>
    <t>BTA</t>
  </si>
  <si>
    <t>*EXAMPLE* PR9999 / CTRP1 22*999</t>
  </si>
  <si>
    <t>State Building Lease</t>
  </si>
  <si>
    <t>Lessee</t>
  </si>
  <si>
    <t>1100</t>
  </si>
  <si>
    <t>Building</t>
  </si>
  <si>
    <t>Beginning</t>
  </si>
  <si>
    <t>Stated in Agreement</t>
  </si>
  <si>
    <t>ISF</t>
  </si>
  <si>
    <t>*EXAMPLE* MA 23*9999</t>
  </si>
  <si>
    <t>Highway Equipment</t>
  </si>
  <si>
    <t>MULTIPLE</t>
  </si>
  <si>
    <t>Equipment</t>
  </si>
  <si>
    <t>0100 - 75%, 1200 - 25%</t>
  </si>
  <si>
    <t>*EXAMPLE* CLR9999</t>
  </si>
  <si>
    <t>Land leased to Example County</t>
  </si>
  <si>
    <t>Lessor</t>
  </si>
  <si>
    <t>Land</t>
  </si>
  <si>
    <t>Semiannually</t>
  </si>
  <si>
    <t>End</t>
  </si>
  <si>
    <t>Implicit</t>
  </si>
  <si>
    <t>Rate from recently issued debt</t>
  </si>
  <si>
    <t>Lessor Accumulation of Immaterial Items:</t>
  </si>
  <si>
    <t>*EXAMPLE* MA 21*9999, DO 21*9999</t>
  </si>
  <si>
    <t xml:space="preserve">Vehicles </t>
  </si>
  <si>
    <t>3100</t>
  </si>
  <si>
    <t>Vehicle</t>
  </si>
  <si>
    <t>Comparable LT rates for good standing</t>
  </si>
  <si>
    <t>Lessee Accumulation of Immaterial Items:</t>
  </si>
  <si>
    <t>Title</t>
  </si>
  <si>
    <t>Intangible Asset</t>
  </si>
  <si>
    <t>Do not remove - this is representative of what your agreement is for and not what you will classify the underlying asset as in your financial statements. (ex. copyright,  software)</t>
  </si>
  <si>
    <t>Service</t>
  </si>
  <si>
    <t>Do not remove - Ex. Utilities, Maintenance, Janitorial, Security.</t>
  </si>
  <si>
    <t>Investment</t>
  </si>
  <si>
    <t>Do not remove</t>
  </si>
  <si>
    <t>Earth - includes physical elements, bestowed by nature, to a specific area or piece of property such as trees, bodies of water, environment, minerals, etc.</t>
  </si>
  <si>
    <t>Structures which are permanently attached to land, such as office buildings and storage buildings.  Buildings also include fixtures.</t>
  </si>
  <si>
    <t>Vehicles</t>
  </si>
  <si>
    <t>Vehicles which are licensed for use on the road, such as cars, trucks, and buses.  Do not use for boats, golf carts, or ATVs.</t>
  </si>
  <si>
    <t>Infrastructure</t>
  </si>
  <si>
    <t>Used only by the Transportation cabinet for assets serving the general public (not a specific building or installation), such as roads, bridges, tunnels, drainage systems, water and sewer systems, dams, lighting systems.  Other departments with these types of assets should use Improvements of Land (I).</t>
  </si>
  <si>
    <t>All items not meeting any other definition.  Examples include office furniture, office equipment, copiers, printers, fax machines, computers, servers, lab equipment, hospital equipment, mowers, tractors, construction equipment, golf carts, ATVs, furniture, guns, boat trailers, breeding stock, and zoo animals</t>
  </si>
  <si>
    <t>This worksheet is to assist in the accumulation of agreements to compare to the definition of a lease as defined by GASB Statement No. 87.</t>
  </si>
  <si>
    <t xml:space="preserve">Asset Classes tab - update for major asset categories that your entity utilizes.  The categories identified will be used to track the Intangible Assets by category that will need to be recognized from the agreement. </t>
  </si>
  <si>
    <t>We recommend those intangible assets that are recognized by tracked within your capital asset module under their appropriate category (e.g. Leased Building, Leased Equipment, etc.) as this information will be needed for disclosure purposes. For amortization purposes the shorter of the estimated life of the underlying asset or the term will be used; unless you are reasonably certain of exercising a purchase option.  If you are to exercise a purchase option the life of that asset, as established by your capitalization policy, should be utilized.</t>
  </si>
  <si>
    <t>Materiality: With consideration of each agreement and the potential material effect onfinancial reporting consider a review of the Implementation Guide for Leases.   The entity should consider the accumulative effect on not recognized an agreement based on materiality.  This worksheet includes the accumulative effect from a lessee and lessor perspective for Governmental and Business-Type activities.</t>
  </si>
  <si>
    <t xml:space="preserve"> Once the agreement has been evaluated and identified as needing to be recognized an amortization schedule will need to be developed for each agreement. (Look for future worksheets as we are working on including amortization schedules into the lease inventory worksheet)</t>
  </si>
  <si>
    <t>Form AFR-55C</t>
  </si>
  <si>
    <t>Rev. 06/23</t>
  </si>
  <si>
    <t>ORGANIZATION (AGENCY) OPTIONS</t>
  </si>
  <si>
    <t>SBITA VENDOR OPTIONS</t>
  </si>
  <si>
    <t>DEFINITION OF A SBITA UNDER GASB 96</t>
  </si>
  <si>
    <t>OTHER PAYMENTS AND CAPITALIZED COSTS</t>
  </si>
  <si>
    <t>SBITA Description (Name of vendor, asset details)</t>
  </si>
  <si>
    <t>Original Subscription Commencement Date</t>
  </si>
  <si>
    <t>Subscription End  Date</t>
  </si>
  <si>
    <t>Is this a software you are procuring or is it a perpetual license?</t>
  </si>
  <si>
    <t>Is the software an insignificant component to any fixed asset in the contract?</t>
  </si>
  <si>
    <t>Is the maximum subscription term greater than 12 months?</t>
  </si>
  <si>
    <t>Is this an exchange or exchange-like transaction?</t>
  </si>
  <si>
    <t>Determination</t>
  </si>
  <si>
    <t>Do you have the option to terminate? (Y/N)</t>
  </si>
  <si>
    <t>Are you reasonably certain to exercise the option to terminate the contract? (Y/N)</t>
  </si>
  <si>
    <t>How many years into the agreement are you reasonably certain to terminate?</t>
  </si>
  <si>
    <t>Does you have the option to extend the contract beyond the initial term? (Y/N)</t>
  </si>
  <si>
    <t>Are you reasonably certain to exercise the option to extend the contract? (Y/N)</t>
  </si>
  <si>
    <t>How many years is your agency reasonably certain to extend the contract beyond the initial term?</t>
  </si>
  <si>
    <t>Does the vendor have the option to terminate? (Y/N)</t>
  </si>
  <si>
    <t>Is the vendor reasonably certain to exercise their option to terminate the contract? (Y/N)</t>
  </si>
  <si>
    <t>How many years into the agreement is the vendor reasonably certain to terminate?</t>
  </si>
  <si>
    <t>Does the vendor have the option to extend the contract beyond the initial term? (Y/N)</t>
  </si>
  <si>
    <t>Is the vendor reasonably certain to exercise their option to extend the contract? (Y/N)</t>
  </si>
  <si>
    <t>How many years is the vendor reasonably certain to extend the contract beyond the initial term?</t>
  </si>
  <si>
    <t>Does the contract have multiple components? (Yes/No)</t>
  </si>
  <si>
    <t xml:space="preserve"> Are there any variable payments to track in addition to the fixed payment amounts in the contract? (Y/N)</t>
  </si>
  <si>
    <t xml:space="preserve"> If 'Yes', Describe the variable payments</t>
  </si>
  <si>
    <t>Amount of variable payments</t>
  </si>
  <si>
    <t>Were there any implementation costs incurred that should be capitalized? (Y/N) *See Capitalizable Implementation Costs Guide for more details*</t>
  </si>
  <si>
    <t>Description of implementation costs to capitalize</t>
  </si>
  <si>
    <t>Total Implementation Costs to be Capitalized</t>
  </si>
  <si>
    <t>Were there any payments associated with the SBITA contract made before the commencement of the subscription term? (Y/N)</t>
  </si>
  <si>
    <t>Total Prepayments</t>
  </si>
  <si>
    <t>If implicit, describe.</t>
  </si>
  <si>
    <t>Subscription Asset</t>
  </si>
  <si>
    <t>Additional Information/Notes</t>
  </si>
  <si>
    <t>*EXAMPLE* SPR1 23*999999, MA 15*88888</t>
  </si>
  <si>
    <t>Google Cloud Platform, IaaS</t>
  </si>
  <si>
    <t>Early termination</t>
  </si>
  <si>
    <t>Evaluation of software alternatives prior to deciding on Google Cloud. IT hardware installation for support of services and infrastructure prior to implementation of solution.</t>
  </si>
  <si>
    <t>*EXAMPLE* SPR1 23*999999, MA 20*111111, DO 20*55646464</t>
  </si>
  <si>
    <t>DocuSign SaaS</t>
  </si>
  <si>
    <t>Maintenance services for IT assets - included in fixed payment. Amount not Separate from quarterly payment.</t>
  </si>
  <si>
    <t>Form AFR-60</t>
  </si>
  <si>
    <t>PREPAID EXPENSES</t>
  </si>
  <si>
    <t>Expenditure Title</t>
  </si>
  <si>
    <t>Expenditure Object</t>
  </si>
  <si>
    <t>7</t>
  </si>
  <si>
    <t>NOTE: If the total prepaid expenses are less than $10,000 you do not need to complete this form.</t>
  </si>
  <si>
    <t>Form AFR-70</t>
  </si>
  <si>
    <t>SUMMARY OF ACCOUNTS PAYABLE</t>
  </si>
  <si>
    <t>Object Category</t>
  </si>
  <si>
    <t>Payable Within One Year</t>
  </si>
  <si>
    <t>Payable In Future Period</t>
  </si>
  <si>
    <t>Total</t>
  </si>
  <si>
    <t>Personal Services</t>
  </si>
  <si>
    <t xml:space="preserve">Utilities, Rentals and Other Services </t>
  </si>
  <si>
    <t>20</t>
  </si>
  <si>
    <t xml:space="preserve">Commodities and Supplies </t>
  </si>
  <si>
    <t>35</t>
  </si>
  <si>
    <t xml:space="preserve">Grants and Subsidies </t>
  </si>
  <si>
    <t>41</t>
  </si>
  <si>
    <t xml:space="preserve">Claims and Claims Adjustment Expense </t>
  </si>
  <si>
    <t>40, 43</t>
  </si>
  <si>
    <t xml:space="preserve">Capital Outlay </t>
  </si>
  <si>
    <t>60, 70, 80</t>
  </si>
  <si>
    <t xml:space="preserve">Travel </t>
  </si>
  <si>
    <t>36</t>
  </si>
  <si>
    <t>Retainage (Capital Projects)</t>
  </si>
  <si>
    <t>Refunds of prior year receipts(identify Revenue Source Code):</t>
  </si>
  <si>
    <t>Other (Identify):</t>
  </si>
  <si>
    <t>Totals</t>
  </si>
  <si>
    <t xml:space="preserve">NOTE(S): </t>
  </si>
  <si>
    <t>AFR-70 amounts should include capital project funds.</t>
  </si>
  <si>
    <t>AFR-70 does NOT need to be completed if the total accounts payable, to be reported, is less than $10,000.</t>
  </si>
  <si>
    <t>Form AFR-70A</t>
  </si>
  <si>
    <t>FORM AFR-70A</t>
  </si>
  <si>
    <t>SUMMARY OF CONTINGENT LIABILITIES AND JUDGMENTS</t>
  </si>
  <si>
    <t>5</t>
  </si>
  <si>
    <t>Please make sure that all information provided on AFRs 70A &amp; 70B  agrees with your department's attorney report.  Make sure attorney report explicitly states "probable" chance of loss and gives specific amount of expected loss for each contingent liability.                                                                                                                                                              *Form AFR-70B must be completed for amounts paid. Totals on AFR-70B must match the amounts shown here amounts paid.</t>
  </si>
  <si>
    <t>**Please make sure that all information provided on AFRs 70A &amp; 70B is fully described in and agrees with your department's attorney letter.  Make sure attorney letter explicitly states "probable" chance of loss and gives specific amount of expected loss for each contingent liability.</t>
  </si>
  <si>
    <t>PROBABLE CURRENT CONTINGENCIES</t>
  </si>
  <si>
    <t>PROBABLE LONG TERM CONTINGENCIES</t>
  </si>
  <si>
    <t>TOTAL CONTINGENCIES</t>
  </si>
  <si>
    <t>PAYABLE WITHIN               ONE YEAR</t>
  </si>
  <si>
    <t>PAYABLE              IN FUTURE PERIODS</t>
  </si>
  <si>
    <t>Case Name Or Description</t>
  </si>
  <si>
    <t>Balance At</t>
  </si>
  <si>
    <t>Amount Incurred In Fiscal Year</t>
  </si>
  <si>
    <t>Amount Reclassified (from LT to ST, or from Contingency to Judgment)</t>
  </si>
  <si>
    <t>Amount Dismissed in Fiscal Year</t>
  </si>
  <si>
    <t>Amount Paid in Fiscal Year *</t>
  </si>
  <si>
    <t>JUDGMENTS</t>
  </si>
  <si>
    <t>PROBABLE CONTINGENT LIABILITIES</t>
  </si>
  <si>
    <t>(Attach copy of Attorney's letter)</t>
  </si>
  <si>
    <t>PROBABLE CURRENT JUDGEMENTS</t>
  </si>
  <si>
    <t>PROBABLE LONG TERM JUDGEMENTS</t>
  </si>
  <si>
    <t>TOTAL JUDGEMENTS</t>
  </si>
  <si>
    <t>Reconciliation of:</t>
  </si>
  <si>
    <t>PROBABLE</t>
  </si>
  <si>
    <t>Contingent Liabilities</t>
  </si>
  <si>
    <t>Judgments</t>
  </si>
  <si>
    <t xml:space="preserve"> TOTALS </t>
  </si>
  <si>
    <t xml:space="preserve">Balance at </t>
  </si>
  <si>
    <t>ALL Amounts Paid During The Year</t>
  </si>
  <si>
    <t>(Form AFR-70B must be completed for amounts paid. Totals on AFR-70B must match the amounts shown here.)</t>
  </si>
  <si>
    <t>Preparer's Name:</t>
  </si>
  <si>
    <t>Phone Number:</t>
  </si>
  <si>
    <t>Amounts Dismissed During The Year (includes items removed from books or decreases in estimates)</t>
  </si>
  <si>
    <t>ALL Amounts Incurred During The Year (includes increases in estimates)</t>
  </si>
  <si>
    <t>Balance at</t>
  </si>
  <si>
    <t>Form AFR-70B</t>
  </si>
  <si>
    <t>DETAIL OF CONTINGENT LIABILITIES AND JUDGMENTS PAID</t>
  </si>
  <si>
    <t>**Please make sure that all information provided on AFRs 70A &amp; 70B is fully described in and agrees with your department's attorney report.  If discrepancies exist, please contact the Financial Reporting Branch for further instructions.</t>
  </si>
  <si>
    <t>I. CONTINGENT LIABILITIES INCURRED IN PRIOR YEAR(S) AND PAID DURING THE CURRENT YEAR:</t>
  </si>
  <si>
    <t>A.  PAYABLE WITHIN ONE YEAR</t>
  </si>
  <si>
    <t>Account Number</t>
  </si>
  <si>
    <t>(Fund Type  - Department  - Object Code)</t>
  </si>
  <si>
    <t>Document Number</t>
  </si>
  <si>
    <t>Name of Case</t>
  </si>
  <si>
    <t>Amount Paid</t>
  </si>
  <si>
    <t>Total Paid</t>
  </si>
  <si>
    <t>B.  PAYABLE IN FUTURE PERIODS</t>
  </si>
  <si>
    <t>II. JUDGMENTS INCURRED IN PRIOR YEAR(S) AND PAID DURING THE CURRENT YEAR:</t>
  </si>
  <si>
    <t>III. AMOUNTS PAID DURING THE CURRENT YEAR FOR AMOUNTS INCURRED DURING THE CURRENT YEAR</t>
  </si>
  <si>
    <t xml:space="preserve">     (JUDGMENTS AND/OR CONTINGENCIES):</t>
  </si>
  <si>
    <t xml:space="preserve">Sum of All Amounts Paid </t>
  </si>
  <si>
    <t>(Matches AFR-70A)</t>
  </si>
  <si>
    <t>Attorney Report (AFR 70 A B)</t>
  </si>
  <si>
    <t>Attorney Report</t>
  </si>
  <si>
    <t>CABINET/ DEPARTMENT NAME:</t>
  </si>
  <si>
    <t>Purpose &amp; Disclaimer</t>
  </si>
  <si>
    <r>
      <rPr>
        <i/>
        <sz val="10"/>
        <color rgb="FF000000"/>
        <rFont val="Times New Roman"/>
        <family val="1"/>
      </rPr>
      <t>Any estimates, assessments, or statements contained in this report are listed solely for the purpose of complying with the reporting requirements of the Office of Statewide Accounting Services pursuant to its responsibilities outlined</t>
    </r>
    <r>
      <rPr>
        <i/>
        <sz val="10"/>
        <color rgb="FF000000"/>
        <rFont val="Times New Roman"/>
        <family val="1"/>
      </rPr>
      <t xml:space="preserve"> </t>
    </r>
    <r>
      <rPr>
        <i/>
        <sz val="10"/>
        <color rgb="FF000000"/>
        <rFont val="Times New Roman"/>
        <family val="1"/>
      </rPr>
      <t xml:space="preserve">in KRS 45.305, 48.800, and other related statutes. 
</t>
    </r>
    <r>
      <rPr>
        <i/>
        <sz val="10"/>
        <color rgb="FF000000"/>
        <rFont val="Times New Roman"/>
        <family val="1"/>
      </rPr>
      <t xml:space="preserve">The purpose of this report is exclusively for budgetary purposes, to ensure that necessary state funds are appropriately reserved and allotted to cover potential Commonwealth liabilities. Accordingly, assessments in this report may allocate potential damages and liability to the Commonwealth regardless of the strength of the Commonwealth’s position or arguments in a given case, to secure availability of assets sufficient to cover all possible contingencies. </t>
    </r>
  </si>
  <si>
    <r>
      <rPr>
        <sz val="10"/>
        <color rgb="FF000000"/>
        <rFont val="Times New Roman"/>
        <family val="1"/>
      </rPr>
      <t>OLD</t>
    </r>
    <r>
      <rPr>
        <sz val="10"/>
        <color rgb="FF000000"/>
        <rFont val="Times New Roman"/>
        <family val="1"/>
      </rPr>
      <t xml:space="preserve"> - </t>
    </r>
    <r>
      <rPr>
        <sz val="10"/>
        <color rgb="FF000000"/>
        <rFont val="Times New Roman"/>
        <family val="1"/>
      </rPr>
      <t>Cases carried over from last year</t>
    </r>
  </si>
  <si>
    <t>PROBABLE – Potential occurrence of loss is estimated as equal to or greater than 75%</t>
  </si>
  <si>
    <t>NEW - New Cases</t>
  </si>
  <si>
    <t>POSSIBLE – Potential occurrence of loss is estimated as greater than 50% AND less than 75%</t>
  </si>
  <si>
    <t>CLOSED - Closed Cases</t>
  </si>
  <si>
    <t>REMOTE – Potential occurrence of loss is estimated as less than or equal to 50%</t>
  </si>
  <si>
    <t>NAME OF CASE</t>
  </si>
  <si>
    <t>CASE NUMBER</t>
  </si>
  <si>
    <t>ATTORNEY</t>
  </si>
  <si>
    <t>OLD/NEW/CLOSED</t>
  </si>
  <si>
    <t>DATE OPENED</t>
  </si>
  <si>
    <t>DATE CLOSED</t>
  </si>
  <si>
    <t>PROBABILITY OF LOSS</t>
  </si>
  <si>
    <t>ESTIMATED LOSS/ PAYMENTS</t>
  </si>
  <si>
    <t>CONTINGENT LIABILITY OR JUDGEMENT</t>
  </si>
  <si>
    <t>NOTES/ CHANGES TO CASE</t>
  </si>
  <si>
    <t>Form AFR-71</t>
  </si>
  <si>
    <t>ANNUAL, SICK, AND COMPENSATORY LEAVE</t>
  </si>
  <si>
    <t>Annual Leave Balance</t>
  </si>
  <si>
    <t>Sick Leave Balance</t>
  </si>
  <si>
    <t>Compensatory Leave Balance</t>
  </si>
  <si>
    <t>Beginning Balance</t>
  </si>
  <si>
    <t>Hours</t>
  </si>
  <si>
    <t>Dollar Amount</t>
  </si>
  <si>
    <t>Earned During</t>
  </si>
  <si>
    <t>Used During</t>
  </si>
  <si>
    <t>Ending Balance</t>
  </si>
  <si>
    <t>NOTE: AFR-71 does NOT need to be completed if all employee leave balances are maintained in KHRIS.</t>
  </si>
  <si>
    <t>Form AFR-72</t>
  </si>
  <si>
    <t>CHARGES TO STATE DEPARTMENTS</t>
  </si>
  <si>
    <t xml:space="preserve">                           (Interfund Charges Only)</t>
  </si>
  <si>
    <t>Account Number To Be Charged</t>
  </si>
  <si>
    <t>Amount Due</t>
  </si>
  <si>
    <t xml:space="preserve"> (Fund Type)</t>
  </si>
  <si>
    <t>(Department)</t>
  </si>
  <si>
    <t>(Object)</t>
  </si>
  <si>
    <t>TOTAL $</t>
  </si>
  <si>
    <t>Must equal AFR-32</t>
  </si>
  <si>
    <t>Form AFR-72A</t>
  </si>
  <si>
    <t>OPERATING TRANSFERS OUT</t>
  </si>
  <si>
    <t>(Interfund Charges Only)</t>
  </si>
  <si>
    <t xml:space="preserve">Account Number To Be Charged </t>
  </si>
  <si>
    <t>(Fund Type)</t>
  </si>
  <si>
    <t>Must equal Transfer In "N" on AFR-32</t>
  </si>
  <si>
    <t>Form AFR-73</t>
  </si>
  <si>
    <t>REIMBURSEMENT OF EXPENDITURES/EXPENSES - INTERFUND</t>
  </si>
  <si>
    <t>Account Number To Be Credited</t>
  </si>
  <si>
    <t>(Object Code)</t>
  </si>
  <si>
    <t>Note: Do not complete if the total is less than $10,000.</t>
  </si>
  <si>
    <t>Form AFR-74</t>
  </si>
  <si>
    <t>LAST DATE OF ENTRY</t>
  </si>
  <si>
    <t xml:space="preserve">    FIXED ASSET EQUIPMENT (INCLUDES EQUIPMENT, VEHICLES, AND SOFTWARE)</t>
  </si>
  <si>
    <t>Last Transaction Date:</t>
  </si>
  <si>
    <t>Signature of Department Property Officer:</t>
  </si>
  <si>
    <t>Phone Number of Department Property Officer:</t>
  </si>
  <si>
    <t>Signature of Department Head:</t>
  </si>
  <si>
    <t>Form AFR-75</t>
  </si>
  <si>
    <t>ALLOCATION OF PROFIT OR LOSS</t>
  </si>
  <si>
    <t xml:space="preserve">          (Internal Service Funds Only)</t>
  </si>
  <si>
    <t>Revenues received from state agencies (R431 through R445):</t>
  </si>
  <si>
    <t>(Plus)</t>
  </si>
  <si>
    <t>(Minus)</t>
  </si>
  <si>
    <t>(Equals)</t>
  </si>
  <si>
    <t>(R827 and R999 for Fund 3800)</t>
  </si>
  <si>
    <t>Revenue Received From State Agencies and Posted to eMARS during</t>
  </si>
  <si>
    <t>Amount Reported                             on AFR-72</t>
  </si>
  <si>
    <t>Amount Reported as Deferred Revenue on AFR-32</t>
  </si>
  <si>
    <t>Total Revenue From State Agencies Reported in</t>
  </si>
  <si>
    <t xml:space="preserve">Account Number Charged                                       </t>
  </si>
  <si>
    <t>(Revenue Source Code)</t>
  </si>
  <si>
    <t>6</t>
  </si>
  <si>
    <t>Total Revenue Received From Departments</t>
  </si>
  <si>
    <t>Form AFR-75 Continued</t>
  </si>
  <si>
    <t>Explanation of pricing policy for sales to the public:</t>
  </si>
  <si>
    <t>Revenue Source Code</t>
  </si>
  <si>
    <t>Revenues</t>
  </si>
  <si>
    <t>Expenses</t>
  </si>
  <si>
    <t>Profit/(Loss)</t>
  </si>
  <si>
    <t>Total Sales to the Public</t>
  </si>
  <si>
    <t>PREPARER'S NAME</t>
  </si>
  <si>
    <r>
      <rPr>
        <b/>
        <sz val="10"/>
        <color rgb="FFFF0000"/>
        <rFont val="Times New Roman"/>
        <family val="1"/>
      </rPr>
      <t>GASB 96 SBITA</t>
    </r>
    <r>
      <rPr>
        <b/>
        <sz val="10"/>
        <color rgb="FF000000"/>
        <rFont val="Times New Roman"/>
        <family val="1"/>
      </rPr>
      <t xml:space="preserve"> INVENTORY WORKSHEET</t>
    </r>
  </si>
  <si>
    <r>
      <rPr>
        <b/>
        <u/>
        <sz val="10"/>
        <color rgb="FF000000"/>
        <rFont val="Times New Roman"/>
        <family val="1"/>
      </rPr>
      <t>MAXIMUM</t>
    </r>
    <r>
      <rPr>
        <b/>
        <sz val="10"/>
        <color rgb="FF000000"/>
        <rFont val="Times New Roman"/>
        <family val="1"/>
      </rPr>
      <t xml:space="preserve"> Possible Lease term greater than 12 months? (Y/N)</t>
    </r>
  </si>
  <si>
    <t>Does the agreement have fixed payments or variable payments that depend on an index/rate or that are fixed in substance?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</si>
</sst>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quot;-&quot;#0;#0;_(@_)"/>
    <numFmt numFmtId="165" formatCode="mmmm\ d\,\ yyyy"/>
    <numFmt numFmtId="166" formatCode="* #,##0;* \(#,##0\);* &quot;—&quot;;_(@_)"/>
    <numFmt numFmtId="167" formatCode="* #,##0.00;* \(#,##0.00\);* &quot;—&quot;;_(@_)"/>
    <numFmt numFmtId="168" formatCode="#0.00;&quot;-&quot;#0.00;#0.00;_(@_)"/>
    <numFmt numFmtId="169" formatCode="* #0;* \(#0\);* &quot;—&quot;;_(@_)"/>
    <numFmt numFmtId="170" formatCode="&quot;$&quot;* #,##0.00_);&quot;$&quot;* \(#,##0.00\);&quot;$&quot;* &quot;-&quot;_);_(@_)"/>
  </numFmts>
  <fonts count="38" x14ac:knownFonts="1">
    <font>
      <sz val="10"/>
      <name val="Arial"/>
    </font>
    <font>
      <sz val="10"/>
      <color rgb="FF000000"/>
      <name val="Arial"/>
      <family val="2"/>
    </font>
    <font>
      <sz val="12"/>
      <color rgb="FF000000"/>
      <name val="Arial"/>
      <family val="2"/>
    </font>
    <font>
      <b/>
      <sz val="18"/>
      <color rgb="FF000000"/>
      <name val="Arial"/>
      <family val="2"/>
    </font>
    <font>
      <b/>
      <sz val="16"/>
      <color rgb="FF000000"/>
      <name val="Arial"/>
      <family val="2"/>
    </font>
    <font>
      <sz val="14"/>
      <color rgb="FF000000"/>
      <name val="Arial"/>
      <family val="2"/>
    </font>
    <font>
      <sz val="10"/>
      <color rgb="FF000000"/>
      <name val="Times New Roman"/>
      <family val="1"/>
    </font>
    <font>
      <sz val="9"/>
      <color rgb="FF000000"/>
      <name val="Times New Roman"/>
      <family val="1"/>
    </font>
    <font>
      <b/>
      <sz val="10"/>
      <color rgb="FF000000"/>
      <name val="Times New Roman"/>
      <family val="1"/>
    </font>
    <font>
      <b/>
      <sz val="10"/>
      <color rgb="FFFF0000"/>
      <name val="Times New Roman"/>
      <family val="1"/>
    </font>
    <font>
      <sz val="10"/>
      <color rgb="FFFF0000"/>
      <name val="Times New Roman"/>
      <family val="1"/>
    </font>
    <font>
      <sz val="8"/>
      <color rgb="FF000000"/>
      <name val="Times New Roman"/>
      <family val="1"/>
    </font>
    <font>
      <b/>
      <sz val="9"/>
      <color rgb="FF000000"/>
      <name val="Times New Roman"/>
      <family val="1"/>
    </font>
    <font>
      <b/>
      <sz val="12"/>
      <color rgb="FF000000"/>
      <name val="Times New Roman"/>
      <family val="1"/>
    </font>
    <font>
      <b/>
      <sz val="8"/>
      <color rgb="FFFF0000"/>
      <name val="Times New Roman"/>
      <family val="1"/>
    </font>
    <font>
      <b/>
      <sz val="9"/>
      <color rgb="FFFF0000"/>
      <name val="Times New Roman"/>
      <family val="1"/>
    </font>
    <font>
      <sz val="9"/>
      <color rgb="FFFF0000"/>
      <name val="Times New Roman"/>
      <family val="1"/>
    </font>
    <font>
      <b/>
      <u/>
      <sz val="9"/>
      <color rgb="FF000000"/>
      <name val="Times New Roman"/>
      <family val="1"/>
    </font>
    <font>
      <u/>
      <sz val="9"/>
      <color rgb="FF000000"/>
      <name val="Times New Roman"/>
      <family val="1"/>
    </font>
    <font>
      <b/>
      <sz val="8"/>
      <color rgb="FF000000"/>
      <name val="Times New Roman"/>
      <family val="1"/>
    </font>
    <font>
      <b/>
      <sz val="9"/>
      <color rgb="FFFF0000"/>
      <name val="Arial"/>
      <family val="2"/>
    </font>
    <font>
      <b/>
      <u/>
      <sz val="10"/>
      <color rgb="FF000000"/>
      <name val="Arial"/>
      <family val="2"/>
    </font>
    <font>
      <b/>
      <sz val="10"/>
      <color rgb="FF000000"/>
      <name val="Arial"/>
      <family val="2"/>
    </font>
    <font>
      <b/>
      <sz val="10"/>
      <color rgb="FFEE2724"/>
      <name val="Arial"/>
      <family val="2"/>
    </font>
    <font>
      <b/>
      <i/>
      <sz val="9"/>
      <color rgb="FF000000"/>
      <name val="Times New Roman"/>
      <family val="1"/>
    </font>
    <font>
      <i/>
      <sz val="10"/>
      <color rgb="FF000000"/>
      <name val="Times New Roman"/>
      <family val="1"/>
    </font>
    <font>
      <b/>
      <i/>
      <sz val="10"/>
      <color rgb="FF000000"/>
      <name val="Times New Roman"/>
      <family val="1"/>
    </font>
    <font>
      <i/>
      <sz val="9"/>
      <color rgb="FF000000"/>
      <name val="Times New Roman"/>
      <family val="1"/>
    </font>
    <font>
      <sz val="10"/>
      <name val="Arial"/>
      <family val="2"/>
    </font>
    <font>
      <sz val="10"/>
      <color rgb="FF000000"/>
      <name val="Times New Roman"/>
      <family val="1"/>
    </font>
    <font>
      <sz val="10"/>
      <name val="Times New Roman"/>
      <family val="1"/>
    </font>
    <font>
      <b/>
      <sz val="10"/>
      <color rgb="FF000000"/>
      <name val="Times New Roman"/>
      <family val="1"/>
    </font>
    <font>
      <b/>
      <sz val="14"/>
      <color rgb="FFFF0000"/>
      <name val="Times New Roman"/>
      <family val="1"/>
    </font>
    <font>
      <b/>
      <sz val="10"/>
      <color rgb="FFFF0000"/>
      <name val="Times New Roman"/>
      <family val="1"/>
    </font>
    <font>
      <b/>
      <sz val="11"/>
      <color rgb="FFFF0000"/>
      <name val="Calibri"/>
      <family val="2"/>
      <scheme val="minor"/>
    </font>
    <font>
      <b/>
      <sz val="9"/>
      <color indexed="81"/>
      <name val="Tahoma"/>
      <family val="2"/>
    </font>
    <font>
      <sz val="9"/>
      <color indexed="81"/>
      <name val="Tahoma"/>
      <family val="2"/>
    </font>
    <font>
      <b/>
      <u/>
      <sz val="10"/>
      <color rgb="FF000000"/>
      <name val="Times New Roman"/>
      <family val="1"/>
    </font>
  </fonts>
  <fills count="15">
    <fill>
      <patternFill patternType="none"/>
    </fill>
    <fill>
      <patternFill patternType="gray125"/>
    </fill>
    <fill>
      <patternFill patternType="solid">
        <fgColor rgb="FFFFFFFF"/>
        <bgColor indexed="64"/>
      </patternFill>
    </fill>
    <fill>
      <patternFill patternType="solid">
        <fgColor rgb="FFD9D9D9"/>
        <bgColor indexed="64"/>
      </patternFill>
    </fill>
    <fill>
      <patternFill patternType="solid">
        <fgColor rgb="FF000000"/>
        <bgColor indexed="64"/>
      </patternFill>
    </fill>
    <fill>
      <patternFill patternType="solid">
        <fgColor rgb="FF7F7F7F"/>
        <bgColor indexed="64"/>
      </patternFill>
    </fill>
    <fill>
      <patternFill patternType="solid">
        <fgColor rgb="FFFFFF00"/>
        <bgColor indexed="64"/>
      </patternFill>
    </fill>
    <fill>
      <patternFill patternType="solid">
        <fgColor rgb="FFDEF3C0"/>
        <bgColor indexed="64"/>
      </patternFill>
    </fill>
    <fill>
      <patternFill patternType="solid">
        <fgColor rgb="FFD9C6F9"/>
        <bgColor indexed="64"/>
      </patternFill>
    </fill>
    <fill>
      <patternFill patternType="solid">
        <fgColor rgb="FFFFCCCC"/>
        <bgColor indexed="64"/>
      </patternFill>
    </fill>
    <fill>
      <patternFill patternType="solid">
        <fgColor rgb="FFE5B3E3"/>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33">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diagonal/>
    </border>
    <border>
      <left/>
      <right style="thin">
        <color rgb="FF000000"/>
      </right>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top/>
      <bottom style="medium">
        <color rgb="FF000000"/>
      </bottom>
      <diagonal/>
    </border>
    <border>
      <left/>
      <right/>
      <top style="thin">
        <color rgb="FF000000"/>
      </top>
      <bottom style="medium">
        <color rgb="FF000000"/>
      </bottom>
      <diagonal/>
    </border>
    <border>
      <left/>
      <right/>
      <top style="medium">
        <color rgb="FF000000"/>
      </top>
      <bottom/>
      <diagonal/>
    </border>
    <border>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bottom style="thin">
        <color rgb="FF000000"/>
      </bottom>
      <diagonal/>
    </border>
    <border>
      <left/>
      <right/>
      <top style="thin">
        <color rgb="FF000000"/>
      </top>
      <bottom style="double">
        <color rgb="FF000000"/>
      </bottom>
      <diagonal/>
    </border>
    <border>
      <left/>
      <right/>
      <top/>
      <bottom style="double">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double">
        <color rgb="FF000000"/>
      </top>
      <bottom/>
      <diagonal/>
    </border>
    <border>
      <left style="thin">
        <color rgb="FF000000"/>
      </left>
      <right style="thin">
        <color rgb="FF000000"/>
      </right>
      <top style="thin">
        <color rgb="FF000000"/>
      </top>
      <bottom/>
      <diagonal/>
    </border>
    <border>
      <left/>
      <right/>
      <top style="double">
        <color rgb="FF000000"/>
      </top>
      <bottom/>
      <diagonal/>
    </border>
    <border>
      <left style="thin">
        <color rgb="FF000000"/>
      </left>
      <right/>
      <top/>
      <bottom style="thin">
        <color rgb="FF000000"/>
      </bottom>
      <diagonal/>
    </border>
    <border>
      <left/>
      <right/>
      <top style="double">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applyBorder="0">
      <alignment wrapText="1"/>
    </xf>
    <xf numFmtId="0" fontId="2" fillId="0" borderId="0" applyBorder="0">
      <alignment wrapText="1"/>
    </xf>
    <xf numFmtId="0" fontId="3" fillId="0" borderId="0" applyBorder="0">
      <alignment wrapText="1"/>
    </xf>
    <xf numFmtId="0" fontId="4" fillId="0" borderId="0" applyBorder="0">
      <alignment wrapText="1"/>
    </xf>
    <xf numFmtId="0" fontId="5" fillId="0" borderId="0" applyBorder="0">
      <alignment wrapText="1"/>
    </xf>
    <xf numFmtId="44" fontId="28" fillId="0" borderId="0" applyFont="0" applyFill="0" applyBorder="0" applyAlignment="0" applyProtection="0"/>
    <xf numFmtId="9" fontId="28" fillId="0" borderId="0" applyFont="0" applyFill="0" applyBorder="0" applyAlignment="0" applyProtection="0"/>
  </cellStyleXfs>
  <cellXfs count="478">
    <xf numFmtId="0" fontId="0" fillId="0" borderId="0" xfId="0"/>
    <xf numFmtId="0" fontId="1" fillId="0" borderId="0" xfId="1" applyFont="1" applyAlignment="1">
      <alignment wrapText="1"/>
    </xf>
    <xf numFmtId="0" fontId="6" fillId="2" borderId="0" xfId="0" applyFont="1" applyFill="1" applyAlignment="1">
      <alignment horizontal="left" wrapText="1"/>
    </xf>
    <xf numFmtId="0" fontId="7" fillId="0" borderId="0" xfId="0" applyFont="1" applyAlignment="1">
      <alignment wrapText="1"/>
    </xf>
    <xf numFmtId="0" fontId="6" fillId="0" borderId="0" xfId="0" applyFont="1" applyAlignment="1">
      <alignment wrapText="1"/>
    </xf>
    <xf numFmtId="0" fontId="6" fillId="2" borderId="0" xfId="0" applyFont="1" applyFill="1" applyAlignment="1">
      <alignment wrapText="1"/>
    </xf>
    <xf numFmtId="164" fontId="9" fillId="2" borderId="1" xfId="0" applyNumberFormat="1" applyFont="1" applyFill="1" applyBorder="1" applyAlignment="1">
      <alignment horizontal="center" wrapText="1"/>
    </xf>
    <xf numFmtId="164" fontId="9" fillId="2" borderId="2" xfId="0" applyNumberFormat="1" applyFont="1" applyFill="1" applyBorder="1" applyAlignment="1">
      <alignment horizontal="center" wrapText="1"/>
    </xf>
    <xf numFmtId="0" fontId="8" fillId="2" borderId="0" xfId="0" applyFont="1" applyFill="1" applyAlignment="1">
      <alignment horizontal="left" vertical="top" wrapText="1"/>
    </xf>
    <xf numFmtId="0" fontId="8" fillId="2" borderId="1" xfId="0" applyFont="1" applyFill="1" applyBorder="1" applyAlignment="1">
      <alignment horizontal="center" wrapText="1"/>
    </xf>
    <xf numFmtId="0" fontId="8" fillId="3" borderId="3" xfId="0" applyFont="1" applyFill="1" applyBorder="1" applyAlignment="1">
      <alignment horizontal="center" wrapText="1"/>
    </xf>
    <xf numFmtId="0" fontId="6" fillId="2" borderId="0" xfId="0" applyFont="1" applyFill="1" applyAlignment="1">
      <alignment horizontal="center" vertical="top" wrapText="1"/>
    </xf>
    <xf numFmtId="0" fontId="6" fillId="2" borderId="0" xfId="0" applyFont="1" applyFill="1" applyAlignment="1">
      <alignment vertical="top" wrapText="1"/>
    </xf>
    <xf numFmtId="165" fontId="7" fillId="0" borderId="4" xfId="0" applyNumberFormat="1" applyFont="1" applyBorder="1" applyAlignment="1">
      <alignment horizontal="left" vertical="top" wrapText="1"/>
    </xf>
    <xf numFmtId="0" fontId="6" fillId="2" borderId="3" xfId="0" applyFont="1" applyFill="1" applyBorder="1" applyAlignment="1">
      <alignment wrapText="1"/>
    </xf>
    <xf numFmtId="0" fontId="8" fillId="2" borderId="0" xfId="0" applyFont="1" applyFill="1" applyAlignment="1">
      <alignment vertical="top" wrapText="1"/>
    </xf>
    <xf numFmtId="0" fontId="8" fillId="2" borderId="0" xfId="0" applyFont="1" applyFill="1" applyAlignment="1">
      <alignment horizontal="center" wrapText="1"/>
    </xf>
    <xf numFmtId="0" fontId="8" fillId="2" borderId="5" xfId="0" applyFont="1" applyFill="1" applyBorder="1" applyAlignment="1">
      <alignment horizontal="center" wrapText="1"/>
    </xf>
    <xf numFmtId="0" fontId="8" fillId="2" borderId="0" xfId="0" applyFont="1" applyFill="1" applyAlignment="1">
      <alignment wrapText="1"/>
    </xf>
    <xf numFmtId="0" fontId="9" fillId="2" borderId="0" xfId="0" applyFont="1" applyFill="1" applyAlignment="1">
      <alignment horizontal="center" wrapText="1"/>
    </xf>
    <xf numFmtId="0" fontId="6" fillId="0" borderId="7" xfId="0" applyFont="1" applyBorder="1" applyAlignment="1">
      <alignment wrapText="1"/>
    </xf>
    <xf numFmtId="0" fontId="8" fillId="2" borderId="3" xfId="0" applyFont="1" applyFill="1" applyBorder="1" applyAlignment="1">
      <alignment wrapText="1"/>
    </xf>
    <xf numFmtId="0" fontId="6" fillId="2" borderId="5" xfId="0" applyFont="1" applyFill="1" applyBorder="1" applyAlignment="1">
      <alignment wrapText="1"/>
    </xf>
    <xf numFmtId="0" fontId="6" fillId="0" borderId="5" xfId="0" applyFont="1" applyBorder="1" applyAlignment="1">
      <alignment wrapText="1"/>
    </xf>
    <xf numFmtId="0" fontId="6" fillId="2" borderId="0" xfId="0" applyFont="1" applyFill="1" applyAlignment="1">
      <alignment horizontal="center" wrapText="1"/>
    </xf>
    <xf numFmtId="0" fontId="8" fillId="2" borderId="0" xfId="0" applyFont="1" applyFill="1" applyAlignment="1">
      <alignment horizontal="right" wrapText="1"/>
    </xf>
    <xf numFmtId="0" fontId="8" fillId="2" borderId="0" xfId="0" applyFont="1" applyFill="1" applyAlignment="1">
      <alignment horizontal="left" wrapText="1"/>
    </xf>
    <xf numFmtId="0" fontId="8" fillId="2" borderId="3" xfId="0" applyFont="1" applyFill="1" applyBorder="1" applyAlignment="1">
      <alignment horizontal="center" wrapText="1"/>
    </xf>
    <xf numFmtId="164" fontId="9" fillId="2" borderId="9" xfId="0" applyNumberFormat="1" applyFont="1" applyFill="1" applyBorder="1" applyAlignment="1">
      <alignment horizontal="center" wrapText="1"/>
    </xf>
    <xf numFmtId="0" fontId="9" fillId="2" borderId="9" xfId="0" applyFont="1" applyFill="1" applyBorder="1" applyAlignment="1">
      <alignment horizontal="center" wrapText="1"/>
    </xf>
    <xf numFmtId="0" fontId="8" fillId="2" borderId="3" xfId="0" applyFont="1" applyFill="1" applyBorder="1" applyAlignment="1">
      <alignment horizontal="left" vertical="center" wrapText="1"/>
    </xf>
    <xf numFmtId="166" fontId="9" fillId="2" borderId="10" xfId="0" applyNumberFormat="1" applyFont="1" applyFill="1" applyBorder="1" applyAlignment="1">
      <alignment wrapText="1"/>
    </xf>
    <xf numFmtId="0" fontId="6" fillId="2" borderId="11" xfId="0" applyFont="1" applyFill="1" applyBorder="1" applyAlignment="1">
      <alignment wrapText="1"/>
    </xf>
    <xf numFmtId="0" fontId="6" fillId="2" borderId="12" xfId="0" applyFont="1" applyFill="1" applyBorder="1" applyAlignment="1">
      <alignment wrapText="1"/>
    </xf>
    <xf numFmtId="0" fontId="6" fillId="2" borderId="13" xfId="0" applyFont="1" applyFill="1" applyBorder="1" applyAlignment="1">
      <alignment wrapText="1"/>
    </xf>
    <xf numFmtId="0" fontId="6" fillId="2" borderId="14" xfId="0" applyFont="1" applyFill="1" applyBorder="1" applyAlignment="1">
      <alignment wrapText="1"/>
    </xf>
    <xf numFmtId="0" fontId="8" fillId="2" borderId="4" xfId="0" applyFont="1" applyFill="1" applyBorder="1" applyAlignment="1">
      <alignment horizontal="center" wrapText="1"/>
    </xf>
    <xf numFmtId="0" fontId="6" fillId="2" borderId="6" xfId="0" applyFont="1" applyFill="1" applyBorder="1" applyAlignment="1">
      <alignment wrapText="1"/>
    </xf>
    <xf numFmtId="0" fontId="9" fillId="2" borderId="10" xfId="0" applyFont="1" applyFill="1" applyBorder="1" applyAlignment="1">
      <alignment wrapText="1"/>
    </xf>
    <xf numFmtId="0" fontId="9" fillId="2" borderId="3" xfId="0" applyFont="1" applyFill="1" applyBorder="1" applyAlignment="1">
      <alignment wrapText="1"/>
    </xf>
    <xf numFmtId="0" fontId="9" fillId="2" borderId="9" xfId="0" applyFont="1" applyFill="1" applyBorder="1" applyAlignment="1">
      <alignment wrapText="1"/>
    </xf>
    <xf numFmtId="0" fontId="6" fillId="4" borderId="5" xfId="0" applyFont="1" applyFill="1" applyBorder="1" applyAlignment="1">
      <alignment wrapText="1"/>
    </xf>
    <xf numFmtId="0" fontId="11" fillId="2" borderId="0" xfId="0" applyFont="1" applyFill="1" applyAlignment="1">
      <alignment horizontal="left" wrapText="1"/>
    </xf>
    <xf numFmtId="0" fontId="7" fillId="0" borderId="0" xfId="0" applyFont="1" applyAlignment="1">
      <alignment horizontal="right" wrapText="1"/>
    </xf>
    <xf numFmtId="0" fontId="12" fillId="2" borderId="0" xfId="0" applyFont="1" applyFill="1" applyAlignment="1">
      <alignment horizontal="center" wrapText="1"/>
    </xf>
    <xf numFmtId="0" fontId="13" fillId="2" borderId="0" xfId="0" applyFont="1" applyFill="1" applyAlignment="1">
      <alignment horizontal="center" wrapText="1"/>
    </xf>
    <xf numFmtId="0" fontId="12" fillId="2" borderId="0" xfId="0" applyFont="1" applyFill="1" applyAlignment="1">
      <alignment horizontal="right" wrapText="1"/>
    </xf>
    <xf numFmtId="164" fontId="14" fillId="2" borderId="1" xfId="0" applyNumberFormat="1" applyFont="1" applyFill="1" applyBorder="1" applyAlignment="1">
      <alignment horizontal="center" wrapText="1"/>
    </xf>
    <xf numFmtId="0" fontId="12" fillId="2" borderId="0" xfId="0" applyFont="1" applyFill="1" applyAlignment="1">
      <alignment horizontal="left" wrapText="1"/>
    </xf>
    <xf numFmtId="0" fontId="15" fillId="2" borderId="1" xfId="0" applyFont="1" applyFill="1" applyBorder="1" applyAlignment="1">
      <alignment horizontal="center" wrapText="1"/>
    </xf>
    <xf numFmtId="164" fontId="15" fillId="2" borderId="2" xfId="0" applyNumberFormat="1" applyFont="1" applyFill="1" applyBorder="1" applyAlignment="1">
      <alignment horizontal="center" wrapText="1"/>
    </xf>
    <xf numFmtId="0" fontId="15" fillId="2" borderId="2" xfId="0" applyFont="1" applyFill="1" applyBorder="1" applyAlignment="1">
      <alignment horizontal="center" wrapText="1"/>
    </xf>
    <xf numFmtId="0" fontId="12" fillId="2" borderId="1" xfId="0" applyFont="1" applyFill="1" applyBorder="1" applyAlignment="1">
      <alignment horizontal="center" wrapText="1"/>
    </xf>
    <xf numFmtId="0" fontId="12" fillId="2" borderId="15" xfId="0" applyFont="1" applyFill="1" applyBorder="1" applyAlignment="1">
      <alignment horizontal="center" wrapText="1"/>
    </xf>
    <xf numFmtId="0" fontId="12" fillId="2" borderId="8" xfId="0" applyFont="1" applyFill="1" applyBorder="1" applyAlignment="1">
      <alignment horizontal="center" wrapText="1"/>
    </xf>
    <xf numFmtId="165" fontId="7" fillId="0" borderId="4" xfId="0" applyNumberFormat="1" applyFont="1" applyBorder="1" applyAlignment="1">
      <alignment horizontal="left" wrapText="1"/>
    </xf>
    <xf numFmtId="0" fontId="7" fillId="2" borderId="0" xfId="0" applyFont="1" applyFill="1" applyAlignment="1">
      <alignment horizontal="left" wrapText="1" indent="1"/>
    </xf>
    <xf numFmtId="164" fontId="15" fillId="2" borderId="16" xfId="0" applyNumberFormat="1" applyFont="1" applyFill="1" applyBorder="1" applyAlignment="1">
      <alignment horizontal="center" wrapText="1"/>
    </xf>
    <xf numFmtId="165" fontId="7" fillId="0" borderId="7" xfId="0" applyNumberFormat="1" applyFont="1" applyBorder="1" applyAlignment="1">
      <alignment horizontal="left" wrapText="1"/>
    </xf>
    <xf numFmtId="164" fontId="15" fillId="2" borderId="17" xfId="0" applyNumberFormat="1" applyFont="1" applyFill="1" applyBorder="1" applyAlignment="1">
      <alignment horizontal="center" wrapText="1"/>
    </xf>
    <xf numFmtId="0" fontId="7" fillId="2" borderId="4" xfId="0" applyFont="1" applyFill="1" applyBorder="1" applyAlignment="1">
      <alignment wrapText="1"/>
    </xf>
    <xf numFmtId="0" fontId="12" fillId="2" borderId="0" xfId="0" applyFont="1" applyFill="1" applyAlignment="1">
      <alignment wrapText="1" indent="1"/>
    </xf>
    <xf numFmtId="165" fontId="7" fillId="0" borderId="0" xfId="0" applyNumberFormat="1" applyFont="1" applyAlignment="1">
      <alignment horizontal="left" wrapText="1"/>
    </xf>
    <xf numFmtId="0" fontId="12" fillId="2" borderId="0" xfId="0" applyFont="1" applyFill="1" applyAlignment="1">
      <alignment horizontal="left" wrapText="1" indent="2"/>
    </xf>
    <xf numFmtId="164" fontId="15" fillId="2" borderId="18" xfId="0" applyNumberFormat="1" applyFont="1" applyFill="1" applyBorder="1" applyAlignment="1">
      <alignment horizontal="center" wrapText="1"/>
    </xf>
    <xf numFmtId="164" fontId="15" fillId="2" borderId="19" xfId="0" applyNumberFormat="1" applyFont="1" applyFill="1" applyBorder="1" applyAlignment="1">
      <alignment horizontal="center" wrapText="1"/>
    </xf>
    <xf numFmtId="0" fontId="12" fillId="2" borderId="0" xfId="0" applyFont="1" applyFill="1" applyAlignment="1">
      <alignment wrapText="1"/>
    </xf>
    <xf numFmtId="164" fontId="7" fillId="0" borderId="15" xfId="0" applyNumberFormat="1" applyFont="1" applyBorder="1" applyAlignment="1">
      <alignment horizontal="center" wrapText="1"/>
    </xf>
    <xf numFmtId="0" fontId="7" fillId="2" borderId="2" xfId="0" applyFont="1" applyFill="1" applyBorder="1" applyAlignment="1">
      <alignment horizontal="center" wrapText="1"/>
    </xf>
    <xf numFmtId="0" fontId="7" fillId="2" borderId="3" xfId="0" applyFont="1" applyFill="1" applyBorder="1" applyAlignment="1">
      <alignment horizontal="center" wrapText="1"/>
    </xf>
    <xf numFmtId="164" fontId="15" fillId="2" borderId="0" xfId="0" applyNumberFormat="1" applyFont="1" applyFill="1" applyAlignment="1">
      <alignment horizontal="center" wrapText="1"/>
    </xf>
    <xf numFmtId="164" fontId="15" fillId="2" borderId="21" xfId="0" applyNumberFormat="1" applyFont="1" applyFill="1" applyBorder="1" applyAlignment="1">
      <alignment horizontal="center" wrapText="1"/>
    </xf>
    <xf numFmtId="0" fontId="15" fillId="2" borderId="7" xfId="0" applyFont="1" applyFill="1" applyBorder="1" applyAlignment="1">
      <alignment horizontal="center" wrapText="1"/>
    </xf>
    <xf numFmtId="0" fontId="7" fillId="2" borderId="5" xfId="0" applyFont="1" applyFill="1" applyBorder="1" applyAlignment="1">
      <alignment horizontal="right" wrapText="1"/>
    </xf>
    <xf numFmtId="164" fontId="15" fillId="2" borderId="11" xfId="0" applyNumberFormat="1" applyFont="1" applyFill="1" applyBorder="1" applyAlignment="1">
      <alignment horizontal="center" wrapText="1"/>
    </xf>
    <xf numFmtId="0" fontId="7" fillId="2" borderId="0" xfId="0" applyFont="1" applyFill="1" applyAlignment="1">
      <alignment horizontal="left" wrapText="1"/>
    </xf>
    <xf numFmtId="164" fontId="15" fillId="2" borderId="1" xfId="0" applyNumberFormat="1" applyFont="1" applyFill="1" applyBorder="1" applyAlignment="1">
      <alignment horizontal="center" wrapText="1"/>
    </xf>
    <xf numFmtId="0" fontId="7" fillId="2" borderId="0" xfId="0" applyFont="1" applyFill="1" applyAlignment="1">
      <alignment horizontal="right" wrapText="1"/>
    </xf>
    <xf numFmtId="0" fontId="11" fillId="2" borderId="0" xfId="0" applyFont="1" applyFill="1" applyAlignment="1">
      <alignment horizontal="center" wrapText="1"/>
    </xf>
    <xf numFmtId="0" fontId="7" fillId="2" borderId="0" xfId="0" applyFont="1" applyFill="1" applyAlignment="1">
      <alignment wrapText="1"/>
    </xf>
    <xf numFmtId="0" fontId="12" fillId="2" borderId="11" xfId="0" applyFont="1" applyFill="1" applyBorder="1" applyAlignment="1">
      <alignment horizontal="left" wrapText="1"/>
    </xf>
    <xf numFmtId="0" fontId="7" fillId="2" borderId="12" xfId="0" applyFont="1" applyFill="1" applyBorder="1" applyAlignment="1">
      <alignment horizontal="center" wrapText="1"/>
    </xf>
    <xf numFmtId="0" fontId="7" fillId="2" borderId="11" xfId="0" applyFont="1" applyFill="1" applyBorder="1" applyAlignment="1">
      <alignment wrapText="1"/>
    </xf>
    <xf numFmtId="0" fontId="12" fillId="2" borderId="11" xfId="0" applyFont="1" applyFill="1" applyBorder="1" applyAlignment="1">
      <alignment horizontal="right" wrapText="1"/>
    </xf>
    <xf numFmtId="0" fontId="15" fillId="2" borderId="12" xfId="0" applyFont="1" applyFill="1" applyBorder="1" applyAlignment="1">
      <alignment horizontal="center" wrapText="1"/>
    </xf>
    <xf numFmtId="0" fontId="15" fillId="2" borderId="13" xfId="0" applyFont="1" applyFill="1" applyBorder="1" applyAlignment="1">
      <alignment wrapText="1"/>
    </xf>
    <xf numFmtId="0" fontId="7" fillId="2" borderId="13" xfId="0" applyFont="1" applyFill="1" applyBorder="1" applyAlignment="1">
      <alignment wrapText="1"/>
    </xf>
    <xf numFmtId="0" fontId="15" fillId="2" borderId="13" xfId="0" applyFont="1" applyFill="1" applyBorder="1" applyAlignment="1">
      <alignment horizontal="center" wrapText="1"/>
    </xf>
    <xf numFmtId="0" fontId="15" fillId="2" borderId="13" xfId="0" applyFont="1" applyFill="1" applyBorder="1" applyAlignment="1">
      <alignment horizontal="left" wrapText="1"/>
    </xf>
    <xf numFmtId="0" fontId="7" fillId="4" borderId="22" xfId="0" applyFont="1" applyFill="1" applyBorder="1" applyAlignment="1">
      <alignment wrapText="1"/>
    </xf>
    <xf numFmtId="0" fontId="7" fillId="4" borderId="21" xfId="0" applyFont="1" applyFill="1" applyBorder="1" applyAlignment="1">
      <alignment wrapText="1"/>
    </xf>
    <xf numFmtId="0" fontId="7" fillId="4" borderId="23" xfId="0" applyFont="1" applyFill="1" applyBorder="1" applyAlignment="1">
      <alignment wrapText="1"/>
    </xf>
    <xf numFmtId="0" fontId="7" fillId="4" borderId="17" xfId="0" applyFont="1" applyFill="1" applyBorder="1" applyAlignment="1">
      <alignment wrapText="1"/>
    </xf>
    <xf numFmtId="0" fontId="7" fillId="2" borderId="24" xfId="0" applyFont="1" applyFill="1" applyBorder="1" applyAlignment="1">
      <alignment wrapText="1"/>
    </xf>
    <xf numFmtId="0" fontId="7" fillId="4" borderId="24" xfId="0" applyFont="1" applyFill="1" applyBorder="1" applyAlignment="1">
      <alignment wrapText="1"/>
    </xf>
    <xf numFmtId="0" fontId="12" fillId="2" borderId="0" xfId="0" applyFont="1" applyFill="1" applyAlignment="1">
      <alignment horizontal="left" wrapText="1" indent="1"/>
    </xf>
    <xf numFmtId="0" fontId="7" fillId="2" borderId="4" xfId="0" applyFont="1" applyFill="1" applyBorder="1" applyAlignment="1">
      <alignment horizontal="left" wrapText="1" indent="1"/>
    </xf>
    <xf numFmtId="0" fontId="7" fillId="2" borderId="3" xfId="0" applyFont="1" applyFill="1" applyBorder="1" applyAlignment="1">
      <alignment wrapText="1"/>
    </xf>
    <xf numFmtId="0" fontId="7" fillId="2" borderId="6" xfId="0" applyFont="1" applyFill="1" applyBorder="1" applyAlignment="1">
      <alignment wrapText="1"/>
    </xf>
    <xf numFmtId="0" fontId="7" fillId="2" borderId="0" xfId="0" applyFont="1" applyFill="1" applyAlignment="1">
      <alignment wrapText="1" indent="1"/>
    </xf>
    <xf numFmtId="0" fontId="7" fillId="2" borderId="20" xfId="0" applyFont="1" applyFill="1" applyBorder="1" applyAlignment="1">
      <alignment wrapText="1"/>
    </xf>
    <xf numFmtId="0" fontId="7" fillId="2" borderId="8" xfId="0" applyFont="1" applyFill="1" applyBorder="1" applyAlignment="1">
      <alignment wrapText="1"/>
    </xf>
    <xf numFmtId="0" fontId="7" fillId="2" borderId="21" xfId="0" applyFont="1" applyFill="1" applyBorder="1" applyAlignment="1">
      <alignment wrapText="1"/>
    </xf>
    <xf numFmtId="0" fontId="7" fillId="2" borderId="1" xfId="0" applyFont="1" applyFill="1" applyBorder="1" applyAlignment="1">
      <alignment wrapText="1"/>
    </xf>
    <xf numFmtId="0" fontId="7" fillId="2" borderId="2" xfId="0" applyFont="1" applyFill="1" applyBorder="1" applyAlignment="1">
      <alignment wrapText="1"/>
    </xf>
    <xf numFmtId="0" fontId="7" fillId="2" borderId="17" xfId="0" applyFont="1" applyFill="1" applyBorder="1" applyAlignment="1">
      <alignment wrapText="1"/>
    </xf>
    <xf numFmtId="0" fontId="7" fillId="2" borderId="5" xfId="0" applyFont="1" applyFill="1" applyBorder="1" applyAlignment="1">
      <alignment wrapText="1"/>
    </xf>
    <xf numFmtId="0" fontId="15" fillId="2" borderId="17" xfId="0" applyFont="1" applyFill="1" applyBorder="1" applyAlignment="1">
      <alignment horizontal="center" wrapText="1"/>
    </xf>
    <xf numFmtId="0" fontId="7" fillId="4" borderId="20" xfId="0" applyFont="1" applyFill="1" applyBorder="1" applyAlignment="1">
      <alignment wrapText="1"/>
    </xf>
    <xf numFmtId="0" fontId="7" fillId="4" borderId="25" xfId="0" applyFont="1" applyFill="1" applyBorder="1" applyAlignment="1">
      <alignment wrapText="1"/>
    </xf>
    <xf numFmtId="0" fontId="7" fillId="4" borderId="5" xfId="0" applyFont="1" applyFill="1" applyBorder="1" applyAlignment="1">
      <alignment wrapText="1"/>
    </xf>
    <xf numFmtId="0" fontId="7" fillId="4" borderId="0" xfId="0" applyFont="1" applyFill="1" applyAlignment="1">
      <alignment wrapText="1"/>
    </xf>
    <xf numFmtId="0" fontId="7" fillId="2" borderId="25" xfId="0" applyFont="1" applyFill="1" applyBorder="1" applyAlignment="1">
      <alignment wrapText="1"/>
    </xf>
    <xf numFmtId="0" fontId="7" fillId="2" borderId="22" xfId="0" applyFont="1" applyFill="1" applyBorder="1" applyAlignment="1">
      <alignment wrapText="1"/>
    </xf>
    <xf numFmtId="0" fontId="7" fillId="2" borderId="7" xfId="0" applyFont="1" applyFill="1" applyBorder="1" applyAlignment="1">
      <alignment wrapText="1"/>
    </xf>
    <xf numFmtId="0" fontId="15" fillId="2" borderId="4" xfId="0" applyFont="1" applyFill="1" applyBorder="1" applyAlignment="1">
      <alignment horizontal="center" wrapText="1"/>
    </xf>
    <xf numFmtId="0" fontId="6" fillId="0" borderId="21" xfId="0" applyFont="1" applyBorder="1" applyAlignment="1">
      <alignment wrapText="1"/>
    </xf>
    <xf numFmtId="0" fontId="7" fillId="2" borderId="26" xfId="0" applyFont="1" applyFill="1" applyBorder="1" applyAlignment="1">
      <alignment wrapText="1"/>
    </xf>
    <xf numFmtId="0" fontId="1" fillId="0" borderId="5" xfId="0" applyFont="1" applyBorder="1" applyAlignment="1">
      <alignment wrapText="1"/>
    </xf>
    <xf numFmtId="0" fontId="7" fillId="2" borderId="0" xfId="0" applyFont="1" applyFill="1" applyAlignment="1">
      <alignment horizontal="center" wrapText="1"/>
    </xf>
    <xf numFmtId="0" fontId="12" fillId="2" borderId="11" xfId="0" applyFont="1" applyFill="1" applyBorder="1" applyAlignment="1">
      <alignment horizontal="center" wrapText="1"/>
    </xf>
    <xf numFmtId="164" fontId="15" fillId="2" borderId="14" xfId="0" applyNumberFormat="1" applyFont="1" applyFill="1" applyBorder="1" applyAlignment="1">
      <alignment horizontal="center" wrapText="1"/>
    </xf>
    <xf numFmtId="0" fontId="15" fillId="2" borderId="0" xfId="0" applyFont="1" applyFill="1" applyAlignment="1">
      <alignment horizontal="center" wrapText="1"/>
    </xf>
    <xf numFmtId="0" fontId="7" fillId="2" borderId="12" xfId="0" applyFont="1" applyFill="1" applyBorder="1" applyAlignment="1">
      <alignment wrapText="1"/>
    </xf>
    <xf numFmtId="0" fontId="16" fillId="2" borderId="0" xfId="0" applyFont="1" applyFill="1" applyAlignment="1">
      <alignment wrapText="1"/>
    </xf>
    <xf numFmtId="0" fontId="16" fillId="2" borderId="5" xfId="0" applyFont="1" applyFill="1" applyBorder="1" applyAlignment="1">
      <alignment horizontal="center" wrapText="1"/>
    </xf>
    <xf numFmtId="0" fontId="7" fillId="2" borderId="5" xfId="0" applyFont="1" applyFill="1" applyBorder="1" applyAlignment="1">
      <alignment horizontal="center" wrapText="1"/>
    </xf>
    <xf numFmtId="0" fontId="15" fillId="2" borderId="5" xfId="0" applyFont="1" applyFill="1" applyBorder="1" applyAlignment="1">
      <alignment horizontal="center" wrapText="1"/>
    </xf>
    <xf numFmtId="165" fontId="12" fillId="0" borderId="1" xfId="0" applyNumberFormat="1" applyFont="1" applyBorder="1" applyAlignment="1">
      <alignment horizontal="center" wrapText="1"/>
    </xf>
    <xf numFmtId="167" fontId="15" fillId="2" borderId="12" xfId="0" applyNumberFormat="1" applyFont="1" applyFill="1" applyBorder="1" applyAlignment="1">
      <alignment wrapText="1"/>
    </xf>
    <xf numFmtId="0" fontId="15" fillId="2" borderId="11" xfId="0" applyFont="1" applyFill="1" applyBorder="1" applyAlignment="1">
      <alignment wrapText="1"/>
    </xf>
    <xf numFmtId="0" fontId="6" fillId="0" borderId="12" xfId="0" applyFont="1" applyBorder="1" applyAlignment="1">
      <alignment wrapText="1"/>
    </xf>
    <xf numFmtId="0" fontId="7" fillId="2" borderId="11" xfId="0" applyFont="1" applyFill="1" applyBorder="1" applyAlignment="1">
      <alignment horizontal="center" wrapText="1"/>
    </xf>
    <xf numFmtId="0" fontId="7" fillId="2" borderId="13" xfId="0" applyFont="1" applyFill="1" applyBorder="1" applyAlignment="1">
      <alignment horizontal="center" wrapText="1"/>
    </xf>
    <xf numFmtId="0" fontId="12" fillId="2" borderId="5" xfId="0" applyFont="1" applyFill="1" applyBorder="1" applyAlignment="1">
      <alignment horizontal="center" wrapText="1"/>
    </xf>
    <xf numFmtId="165" fontId="12" fillId="2" borderId="5" xfId="0" applyNumberFormat="1" applyFont="1" applyFill="1" applyBorder="1" applyAlignment="1">
      <alignment horizontal="center" wrapText="1"/>
    </xf>
    <xf numFmtId="0" fontId="16" fillId="2" borderId="0" xfId="0" applyFont="1" applyFill="1" applyAlignment="1">
      <alignment horizontal="center" wrapText="1"/>
    </xf>
    <xf numFmtId="0" fontId="16" fillId="2" borderId="1" xfId="0" applyFont="1" applyFill="1" applyBorder="1" applyAlignment="1">
      <alignment horizontal="center" wrapText="1"/>
    </xf>
    <xf numFmtId="0" fontId="15" fillId="2" borderId="1" xfId="0" applyFont="1" applyFill="1" applyBorder="1" applyAlignment="1">
      <alignment wrapText="1"/>
    </xf>
    <xf numFmtId="0" fontId="15" fillId="2" borderId="2" xfId="0" applyFont="1" applyFill="1" applyBorder="1" applyAlignment="1">
      <alignment wrapText="1"/>
    </xf>
    <xf numFmtId="0" fontId="17" fillId="2" borderId="0" xfId="0" applyFont="1" applyFill="1" applyAlignment="1">
      <alignment horizontal="left" wrapText="1"/>
    </xf>
    <xf numFmtId="0" fontId="17" fillId="2" borderId="0" xfId="0" applyFont="1" applyFill="1" applyAlignment="1">
      <alignment wrapText="1"/>
    </xf>
    <xf numFmtId="164" fontId="15" fillId="2" borderId="12" xfId="0" applyNumberFormat="1" applyFont="1" applyFill="1" applyBorder="1" applyAlignment="1">
      <alignment horizontal="center" wrapText="1"/>
    </xf>
    <xf numFmtId="0" fontId="12" fillId="2" borderId="12" xfId="0" applyFont="1" applyFill="1" applyBorder="1" applyAlignment="1">
      <alignment horizontal="left" wrapText="1"/>
    </xf>
    <xf numFmtId="0" fontId="15" fillId="2" borderId="11" xfId="0" applyFont="1" applyFill="1" applyBorder="1" applyAlignment="1">
      <alignment horizontal="center" wrapText="1"/>
    </xf>
    <xf numFmtId="0" fontId="12" fillId="2" borderId="13" xfId="0" applyFont="1" applyFill="1" applyBorder="1" applyAlignment="1">
      <alignment horizontal="left" wrapText="1"/>
    </xf>
    <xf numFmtId="0" fontId="12" fillId="2" borderId="0" xfId="0" applyFont="1" applyFill="1" applyAlignment="1">
      <alignment horizontal="left" wrapText="1" indent="3"/>
    </xf>
    <xf numFmtId="0" fontId="7" fillId="2" borderId="1" xfId="0" applyFont="1" applyFill="1" applyBorder="1" applyAlignment="1">
      <alignment horizontal="center" wrapText="1"/>
    </xf>
    <xf numFmtId="0" fontId="18" fillId="2" borderId="0" xfId="0" applyFont="1" applyFill="1" applyAlignment="1">
      <alignment wrapText="1"/>
    </xf>
    <xf numFmtId="0" fontId="15" fillId="2" borderId="5" xfId="0" applyFont="1" applyFill="1" applyBorder="1" applyAlignment="1">
      <alignment wrapText="1"/>
    </xf>
    <xf numFmtId="0" fontId="15" fillId="2" borderId="0" xfId="0" applyFont="1" applyFill="1" applyAlignment="1">
      <alignment wrapText="1"/>
    </xf>
    <xf numFmtId="0" fontId="12" fillId="2" borderId="5" xfId="0" applyFont="1" applyFill="1" applyBorder="1" applyAlignment="1">
      <alignment horizontal="left" wrapText="1"/>
    </xf>
    <xf numFmtId="0" fontId="7" fillId="2" borderId="14" xfId="0" applyFont="1" applyFill="1" applyBorder="1" applyAlignment="1">
      <alignment wrapText="1"/>
    </xf>
    <xf numFmtId="0" fontId="15" fillId="2" borderId="14" xfId="0" applyFont="1" applyFill="1" applyBorder="1" applyAlignment="1">
      <alignment horizontal="center" wrapText="1"/>
    </xf>
    <xf numFmtId="0" fontId="7" fillId="2" borderId="24" xfId="0" applyFont="1" applyFill="1" applyBorder="1" applyAlignment="1">
      <alignment horizontal="center" wrapText="1"/>
    </xf>
    <xf numFmtId="0" fontId="7" fillId="2" borderId="21" xfId="0" applyFont="1" applyFill="1" applyBorder="1" applyAlignment="1">
      <alignment horizontal="center" wrapText="1"/>
    </xf>
    <xf numFmtId="165" fontId="7" fillId="0" borderId="21" xfId="0" applyNumberFormat="1" applyFont="1" applyBorder="1" applyAlignment="1">
      <alignment horizontal="center" wrapText="1"/>
    </xf>
    <xf numFmtId="0" fontId="7" fillId="2" borderId="4" xfId="0" applyFont="1" applyFill="1" applyBorder="1" applyAlignment="1">
      <alignment horizontal="center" wrapText="1"/>
    </xf>
    <xf numFmtId="0" fontId="7" fillId="2" borderId="17" xfId="0" applyFont="1" applyFill="1" applyBorder="1" applyAlignment="1">
      <alignment horizontal="center" wrapText="1"/>
    </xf>
    <xf numFmtId="165" fontId="7" fillId="0" borderId="17" xfId="0" applyNumberFormat="1" applyFont="1" applyBorder="1" applyAlignment="1">
      <alignment horizontal="center" wrapText="1"/>
    </xf>
    <xf numFmtId="0" fontId="12" fillId="2" borderId="2" xfId="0" applyFont="1" applyFill="1" applyBorder="1" applyAlignment="1">
      <alignment horizontal="left" vertical="top" wrapText="1"/>
    </xf>
    <xf numFmtId="164" fontId="12" fillId="2" borderId="2" xfId="0" applyNumberFormat="1" applyFont="1" applyFill="1" applyBorder="1" applyAlignment="1">
      <alignment horizontal="center" vertical="top" wrapText="1"/>
    </xf>
    <xf numFmtId="164" fontId="15" fillId="2" borderId="6" xfId="0" applyNumberFormat="1" applyFont="1" applyFill="1" applyBorder="1" applyAlignment="1">
      <alignment horizontal="center" wrapText="1"/>
    </xf>
    <xf numFmtId="164" fontId="15" fillId="2" borderId="20" xfId="0" applyNumberFormat="1" applyFont="1" applyFill="1" applyBorder="1" applyAlignment="1">
      <alignment horizontal="center" wrapText="1"/>
    </xf>
    <xf numFmtId="0" fontId="12" fillId="2" borderId="2" xfId="0" applyFont="1" applyFill="1" applyBorder="1" applyAlignment="1">
      <alignment horizontal="center" vertical="top" wrapText="1"/>
    </xf>
    <xf numFmtId="164" fontId="15" fillId="2" borderId="20" xfId="0" applyNumberFormat="1" applyFont="1" applyFill="1" applyBorder="1" applyAlignment="1">
      <alignment horizontal="center" vertical="top" wrapText="1"/>
    </xf>
    <xf numFmtId="0" fontId="7" fillId="5" borderId="3" xfId="0" applyFont="1" applyFill="1" applyBorder="1" applyAlignment="1">
      <alignment vertical="top" wrapText="1"/>
    </xf>
    <xf numFmtId="0" fontId="7" fillId="2" borderId="3" xfId="0" applyFont="1" applyFill="1" applyBorder="1" applyAlignment="1">
      <alignment vertical="top" wrapText="1"/>
    </xf>
    <xf numFmtId="0" fontId="12" fillId="2" borderId="2" xfId="0" applyFont="1" applyFill="1" applyBorder="1" applyAlignment="1">
      <alignment vertical="top" wrapText="1"/>
    </xf>
    <xf numFmtId="0" fontId="12" fillId="2" borderId="2" xfId="0" applyFont="1" applyFill="1" applyBorder="1" applyAlignment="1">
      <alignment wrapText="1"/>
    </xf>
    <xf numFmtId="0" fontId="12" fillId="2" borderId="2" xfId="0" applyFont="1" applyFill="1" applyBorder="1" applyAlignment="1">
      <alignment horizontal="right" wrapText="1"/>
    </xf>
    <xf numFmtId="164" fontId="15" fillId="2" borderId="3" xfId="0" applyNumberFormat="1" applyFont="1" applyFill="1" applyBorder="1" applyAlignment="1">
      <alignment horizontal="center" wrapText="1"/>
    </xf>
    <xf numFmtId="0" fontId="11" fillId="2" borderId="0" xfId="0" applyFont="1" applyFill="1" applyAlignment="1">
      <alignment wrapText="1"/>
    </xf>
    <xf numFmtId="0" fontId="13" fillId="2" borderId="0" xfId="0" applyFont="1" applyFill="1" applyAlignment="1">
      <alignment wrapText="1"/>
    </xf>
    <xf numFmtId="0" fontId="15" fillId="2" borderId="21" xfId="0" applyFont="1" applyFill="1" applyBorder="1" applyAlignment="1">
      <alignment horizontal="center" wrapText="1"/>
    </xf>
    <xf numFmtId="0" fontId="7" fillId="2" borderId="7" xfId="0" applyFont="1" applyFill="1" applyBorder="1" applyAlignment="1">
      <alignment vertical="top" wrapText="1"/>
    </xf>
    <xf numFmtId="167" fontId="15" fillId="2" borderId="2" xfId="0" applyNumberFormat="1" applyFont="1" applyFill="1" applyBorder="1" applyAlignment="1">
      <alignment wrapText="1"/>
    </xf>
    <xf numFmtId="0" fontId="12" fillId="2" borderId="2" xfId="0" applyFont="1" applyFill="1" applyBorder="1" applyAlignment="1">
      <alignment horizontal="center" wrapText="1"/>
    </xf>
    <xf numFmtId="0" fontId="12" fillId="2" borderId="5" xfId="0" applyFont="1" applyFill="1" applyBorder="1" applyAlignment="1">
      <alignment horizontal="right" wrapText="1"/>
    </xf>
    <xf numFmtId="0" fontId="12" fillId="2" borderId="11" xfId="0" applyFont="1" applyFill="1" applyBorder="1" applyAlignment="1">
      <alignment wrapText="1"/>
    </xf>
    <xf numFmtId="0" fontId="12" fillId="2" borderId="12" xfId="0" applyFont="1" applyFill="1" applyBorder="1" applyAlignment="1">
      <alignment wrapText="1"/>
    </xf>
    <xf numFmtId="0" fontId="12" fillId="2" borderId="13" xfId="0" applyFont="1" applyFill="1" applyBorder="1" applyAlignment="1">
      <alignment horizontal="center" wrapText="1"/>
    </xf>
    <xf numFmtId="164" fontId="15" fillId="2" borderId="0" xfId="0" applyNumberFormat="1" applyFont="1" applyFill="1" applyAlignment="1">
      <alignment horizontal="center" vertical="center" wrapText="1"/>
    </xf>
    <xf numFmtId="0" fontId="12" fillId="2" borderId="1" xfId="0" applyFont="1" applyFill="1" applyBorder="1" applyAlignment="1">
      <alignment horizontal="center" vertical="center" wrapText="1"/>
    </xf>
    <xf numFmtId="0" fontId="7" fillId="2" borderId="5" xfId="0" applyFont="1" applyFill="1" applyBorder="1" applyAlignment="1">
      <alignment horizontal="left" wrapText="1"/>
    </xf>
    <xf numFmtId="0" fontId="12" fillId="2" borderId="0" xfId="0" applyFont="1" applyFill="1" applyAlignment="1">
      <alignment vertical="center" wrapText="1"/>
    </xf>
    <xf numFmtId="0" fontId="12" fillId="2" borderId="1" xfId="0" applyFont="1" applyFill="1" applyBorder="1" applyAlignment="1">
      <alignment wrapText="1"/>
    </xf>
    <xf numFmtId="0" fontId="12" fillId="2" borderId="0" xfId="0" applyFont="1" applyFill="1" applyAlignment="1">
      <alignment horizontal="center" vertical="center" wrapText="1"/>
    </xf>
    <xf numFmtId="164" fontId="12" fillId="2" borderId="0" xfId="0" applyNumberFormat="1" applyFont="1" applyFill="1" applyAlignment="1">
      <alignment wrapText="1"/>
    </xf>
    <xf numFmtId="0" fontId="15" fillId="2" borderId="12" xfId="0" applyFont="1" applyFill="1" applyBorder="1" applyAlignment="1">
      <alignment wrapText="1"/>
    </xf>
    <xf numFmtId="0" fontId="12" fillId="2" borderId="11" xfId="0" applyFont="1" applyFill="1" applyBorder="1" applyAlignment="1">
      <alignment horizontal="left" wrapText="1" indent="5"/>
    </xf>
    <xf numFmtId="0" fontId="7" fillId="2" borderId="11" xfId="0" applyFont="1" applyFill="1" applyBorder="1" applyAlignment="1">
      <alignment horizontal="left" wrapText="1" indent="4"/>
    </xf>
    <xf numFmtId="0" fontId="12" fillId="2" borderId="13" xfId="0" applyFont="1" applyFill="1" applyBorder="1" applyAlignment="1">
      <alignment horizontal="left" wrapText="1" indent="5"/>
    </xf>
    <xf numFmtId="0" fontId="7" fillId="2" borderId="13" xfId="0" applyFont="1" applyFill="1" applyBorder="1" applyAlignment="1">
      <alignment horizontal="left" wrapText="1" indent="4"/>
    </xf>
    <xf numFmtId="0" fontId="21" fillId="0" borderId="0" xfId="0" applyFont="1" applyAlignment="1">
      <alignment wrapText="1"/>
    </xf>
    <xf numFmtId="0" fontId="22" fillId="0" borderId="0" xfId="0" applyFont="1" applyAlignment="1">
      <alignment wrapText="1"/>
    </xf>
    <xf numFmtId="165" fontId="15" fillId="2" borderId="1" xfId="0" applyNumberFormat="1" applyFont="1" applyFill="1" applyBorder="1" applyAlignment="1">
      <alignment horizontal="center" wrapText="1"/>
    </xf>
    <xf numFmtId="0" fontId="12" fillId="2" borderId="13" xfId="0" applyFont="1" applyFill="1" applyBorder="1" applyAlignment="1">
      <alignment wrapText="1"/>
    </xf>
    <xf numFmtId="164" fontId="12" fillId="2" borderId="13" xfId="0" applyNumberFormat="1" applyFont="1" applyFill="1" applyBorder="1" applyAlignment="1">
      <alignment horizontal="center" wrapText="1"/>
    </xf>
    <xf numFmtId="164" fontId="12" fillId="2" borderId="0" xfId="0" applyNumberFormat="1" applyFont="1" applyFill="1" applyAlignment="1">
      <alignment horizontal="center" wrapText="1"/>
    </xf>
    <xf numFmtId="167" fontId="15" fillId="2" borderId="1" xfId="0" applyNumberFormat="1" applyFont="1" applyFill="1" applyBorder="1" applyAlignment="1">
      <alignment wrapText="1"/>
    </xf>
    <xf numFmtId="0" fontId="12" fillId="2" borderId="0" xfId="0" applyFont="1" applyFill="1" applyAlignment="1">
      <alignment horizontal="left" vertical="top" wrapText="1"/>
    </xf>
    <xf numFmtId="0" fontId="8" fillId="0" borderId="0" xfId="0" applyFont="1" applyAlignment="1">
      <alignment wrapText="1"/>
    </xf>
    <xf numFmtId="0" fontId="8" fillId="0" borderId="0" xfId="0" applyFont="1" applyAlignment="1">
      <alignment horizontal="right" wrapText="1"/>
    </xf>
    <xf numFmtId="14" fontId="23" fillId="0" borderId="1" xfId="0" applyNumberFormat="1" applyFont="1" applyBorder="1" applyAlignment="1">
      <alignment horizontal="center" wrapText="1"/>
    </xf>
    <xf numFmtId="164" fontId="23" fillId="0" borderId="1" xfId="0" applyNumberFormat="1" applyFont="1" applyBorder="1" applyAlignment="1">
      <alignment horizontal="center" wrapText="1"/>
    </xf>
    <xf numFmtId="164" fontId="23" fillId="0" borderId="2" xfId="0" applyNumberFormat="1" applyFont="1" applyBorder="1" applyAlignment="1">
      <alignment horizontal="center" wrapText="1"/>
    </xf>
    <xf numFmtId="0" fontId="6" fillId="0" borderId="1" xfId="0" applyFont="1" applyBorder="1" applyAlignment="1">
      <alignment wrapText="1"/>
    </xf>
    <xf numFmtId="0" fontId="8" fillId="0" borderId="0" xfId="0" applyFont="1" applyAlignment="1">
      <alignment horizontal="center" wrapText="1"/>
    </xf>
    <xf numFmtId="0" fontId="8" fillId="0" borderId="5" xfId="0" applyFont="1" applyBorder="1" applyAlignment="1">
      <alignment horizontal="center" wrapText="1"/>
    </xf>
    <xf numFmtId="0" fontId="8" fillId="0" borderId="1" xfId="0" applyFont="1" applyBorder="1" applyAlignment="1">
      <alignment horizontal="center" wrapText="1"/>
    </xf>
    <xf numFmtId="14" fontId="8" fillId="0" borderId="1" xfId="0" applyNumberFormat="1" applyFont="1" applyBorder="1" applyAlignment="1">
      <alignment horizontal="center" wrapText="1"/>
    </xf>
    <xf numFmtId="166" fontId="23" fillId="0" borderId="5" xfId="0" applyNumberFormat="1" applyFont="1" applyBorder="1" applyAlignment="1">
      <alignment wrapText="1"/>
    </xf>
    <xf numFmtId="0" fontId="23" fillId="0" borderId="0" xfId="0" applyFont="1" applyAlignment="1">
      <alignment wrapText="1"/>
    </xf>
    <xf numFmtId="166" fontId="15" fillId="2" borderId="2" xfId="0" applyNumberFormat="1" applyFont="1" applyFill="1" applyBorder="1" applyAlignment="1">
      <alignment wrapText="1"/>
    </xf>
    <xf numFmtId="169" fontId="23" fillId="0" borderId="18" xfId="0" applyNumberFormat="1" applyFont="1" applyBorder="1" applyAlignment="1">
      <alignment wrapText="1"/>
    </xf>
    <xf numFmtId="0" fontId="8" fillId="0" borderId="27" xfId="0" applyFont="1" applyBorder="1" applyAlignment="1">
      <alignment wrapText="1"/>
    </xf>
    <xf numFmtId="0" fontId="8" fillId="0" borderId="25" xfId="0" applyFont="1" applyBorder="1" applyAlignment="1">
      <alignment wrapText="1"/>
    </xf>
    <xf numFmtId="0" fontId="6" fillId="0" borderId="5" xfId="0" applyFont="1" applyBorder="1" applyAlignment="1">
      <alignment horizontal="center" wrapText="1"/>
    </xf>
    <xf numFmtId="0" fontId="6" fillId="0" borderId="25" xfId="0" applyFont="1" applyBorder="1" applyAlignment="1">
      <alignment wrapText="1"/>
    </xf>
    <xf numFmtId="166" fontId="15" fillId="2" borderId="12" xfId="0" applyNumberFormat="1" applyFont="1" applyFill="1" applyBorder="1" applyAlignment="1">
      <alignment wrapText="1"/>
    </xf>
    <xf numFmtId="0" fontId="14" fillId="2" borderId="11" xfId="0" applyFont="1" applyFill="1" applyBorder="1" applyAlignment="1">
      <alignment wrapText="1"/>
    </xf>
    <xf numFmtId="0" fontId="11" fillId="2" borderId="11" xfId="0" applyFont="1" applyFill="1" applyBorder="1" applyAlignment="1">
      <alignment wrapText="1"/>
    </xf>
    <xf numFmtId="0" fontId="11" fillId="2" borderId="12" xfId="0" applyFont="1" applyFill="1" applyBorder="1" applyAlignment="1">
      <alignment wrapText="1"/>
    </xf>
    <xf numFmtId="0" fontId="14" fillId="2" borderId="12" xfId="0" applyFont="1" applyFill="1" applyBorder="1" applyAlignment="1">
      <alignment horizontal="center" wrapText="1"/>
    </xf>
    <xf numFmtId="0" fontId="11" fillId="2" borderId="12" xfId="0" applyFont="1" applyFill="1" applyBorder="1" applyAlignment="1">
      <alignment horizontal="center" wrapText="1"/>
    </xf>
    <xf numFmtId="0" fontId="12" fillId="2" borderId="13" xfId="0" applyFont="1" applyFill="1" applyBorder="1" applyAlignment="1">
      <alignment horizontal="left" wrapText="1" indent="1"/>
    </xf>
    <xf numFmtId="0" fontId="24" fillId="2" borderId="0" xfId="0" applyFont="1" applyFill="1" applyAlignment="1">
      <alignment horizontal="left" wrapText="1" indent="1"/>
    </xf>
    <xf numFmtId="164" fontId="23" fillId="0" borderId="5" xfId="0" applyNumberFormat="1" applyFont="1" applyBorder="1" applyAlignment="1">
      <alignment horizontal="center" wrapText="1"/>
    </xf>
    <xf numFmtId="0" fontId="23" fillId="0" borderId="0" xfId="0" applyFont="1" applyAlignment="1">
      <alignment horizontal="center" wrapText="1"/>
    </xf>
    <xf numFmtId="0" fontId="12" fillId="2" borderId="1" xfId="0" applyFont="1" applyFill="1" applyBorder="1" applyAlignment="1">
      <alignment horizontal="right" wrapText="1"/>
    </xf>
    <xf numFmtId="165" fontId="12" fillId="0" borderId="1" xfId="0" applyNumberFormat="1" applyFont="1" applyBorder="1" applyAlignment="1">
      <alignment horizontal="left" wrapText="1"/>
    </xf>
    <xf numFmtId="0" fontId="24" fillId="2" borderId="5" xfId="0" applyFont="1" applyFill="1" applyBorder="1" applyAlignment="1">
      <alignment horizontal="right" wrapText="1"/>
    </xf>
    <xf numFmtId="0" fontId="15" fillId="2" borderId="2" xfId="0" applyFont="1" applyFill="1" applyBorder="1" applyAlignment="1">
      <alignment horizontal="left" wrapText="1"/>
    </xf>
    <xf numFmtId="0" fontId="15" fillId="2" borderId="0" xfId="0" applyFont="1" applyFill="1" applyAlignment="1">
      <alignment horizontal="left" wrapText="1"/>
    </xf>
    <xf numFmtId="0" fontId="12" fillId="2" borderId="5" xfId="0" applyFont="1" applyFill="1" applyBorder="1" applyAlignment="1">
      <alignment horizontal="center" vertical="center" wrapText="1"/>
    </xf>
    <xf numFmtId="0" fontId="29" fillId="0" borderId="0" xfId="0" applyFont="1" applyAlignment="1" applyProtection="1">
      <alignment horizontal="left" wrapText="1"/>
      <protection locked="0"/>
    </xf>
    <xf numFmtId="0" fontId="30" fillId="0" borderId="0" xfId="0" applyFont="1" applyProtection="1">
      <protection locked="0"/>
    </xf>
    <xf numFmtId="0" fontId="30" fillId="11" borderId="0" xfId="0" applyFont="1" applyFill="1"/>
    <xf numFmtId="0" fontId="30" fillId="6" borderId="0" xfId="0" applyFont="1" applyFill="1" applyProtection="1">
      <protection locked="0"/>
    </xf>
    <xf numFmtId="44" fontId="30" fillId="0" borderId="0" xfId="6" applyFont="1" applyProtection="1">
      <protection locked="0"/>
    </xf>
    <xf numFmtId="10" fontId="30" fillId="0" borderId="0" xfId="7" applyNumberFormat="1" applyFont="1" applyProtection="1">
      <protection locked="0"/>
    </xf>
    <xf numFmtId="0" fontId="30" fillId="12" borderId="0" xfId="0" applyFont="1" applyFill="1"/>
    <xf numFmtId="0" fontId="31" fillId="0" borderId="0" xfId="0" applyFont="1" applyAlignment="1" applyProtection="1">
      <alignment horizontal="center" wrapText="1"/>
      <protection locked="0"/>
    </xf>
    <xf numFmtId="0" fontId="31" fillId="11" borderId="0" xfId="0" applyFont="1" applyFill="1" applyAlignment="1">
      <alignment horizontal="center" wrapText="1"/>
    </xf>
    <xf numFmtId="0" fontId="31" fillId="11" borderId="0" xfId="0" applyFont="1" applyFill="1" applyAlignment="1">
      <alignment wrapText="1"/>
    </xf>
    <xf numFmtId="0" fontId="31" fillId="0" borderId="0" xfId="0" applyFont="1" applyAlignment="1" applyProtection="1">
      <alignment wrapText="1"/>
      <protection locked="0"/>
    </xf>
    <xf numFmtId="44" fontId="31" fillId="0" borderId="0" xfId="6" applyFont="1" applyAlignment="1" applyProtection="1">
      <alignment wrapText="1"/>
      <protection locked="0"/>
    </xf>
    <xf numFmtId="10" fontId="31" fillId="0" borderId="0" xfId="7" applyNumberFormat="1" applyFont="1" applyAlignment="1" applyProtection="1">
      <alignment wrapText="1"/>
      <protection locked="0"/>
    </xf>
    <xf numFmtId="0" fontId="31" fillId="12" borderId="0" xfId="0" applyFont="1" applyFill="1" applyAlignment="1">
      <alignment wrapText="1"/>
    </xf>
    <xf numFmtId="0" fontId="29" fillId="0" borderId="0" xfId="0" applyFont="1" applyAlignment="1" applyProtection="1">
      <alignment horizontal="center" wrapText="1"/>
      <protection locked="0"/>
    </xf>
    <xf numFmtId="0" fontId="29" fillId="0" borderId="0" xfId="0" applyFont="1" applyAlignment="1" applyProtection="1">
      <alignment wrapText="1"/>
      <protection locked="0"/>
    </xf>
    <xf numFmtId="0" fontId="31" fillId="0" borderId="0" xfId="0" applyFont="1" applyAlignment="1" applyProtection="1">
      <alignment horizontal="right" wrapText="1"/>
      <protection locked="0"/>
    </xf>
    <xf numFmtId="0" fontId="31" fillId="0" borderId="1" xfId="0" applyFont="1" applyBorder="1" applyAlignment="1" applyProtection="1">
      <alignment wrapText="1"/>
      <protection locked="0"/>
    </xf>
    <xf numFmtId="0" fontId="31" fillId="6" borderId="0" xfId="0" applyFont="1" applyFill="1" applyAlignment="1" applyProtection="1">
      <alignment wrapText="1"/>
      <protection locked="0"/>
    </xf>
    <xf numFmtId="0" fontId="31" fillId="0" borderId="2" xfId="0" applyFont="1" applyBorder="1" applyAlignment="1" applyProtection="1">
      <alignment wrapText="1"/>
      <protection locked="0"/>
    </xf>
    <xf numFmtId="0" fontId="29" fillId="0" borderId="1" xfId="0" applyFont="1" applyBorder="1" applyAlignment="1" applyProtection="1">
      <alignment horizontal="center" wrapText="1"/>
      <protection locked="0"/>
    </xf>
    <xf numFmtId="0" fontId="29" fillId="0" borderId="1" xfId="0" applyFont="1" applyBorder="1" applyAlignment="1" applyProtection="1">
      <alignment wrapText="1"/>
      <protection locked="0"/>
    </xf>
    <xf numFmtId="0" fontId="31" fillId="0" borderId="5" xfId="0" applyFont="1" applyBorder="1" applyAlignment="1" applyProtection="1">
      <alignment wrapText="1"/>
      <protection locked="0"/>
    </xf>
    <xf numFmtId="0" fontId="31" fillId="11" borderId="4" xfId="0" applyFont="1" applyFill="1" applyBorder="1" applyAlignment="1">
      <alignment wrapText="1"/>
    </xf>
    <xf numFmtId="0" fontId="31" fillId="7" borderId="22" xfId="0" applyFont="1" applyFill="1" applyBorder="1" applyAlignment="1" applyProtection="1">
      <alignment horizontal="center" wrapText="1"/>
      <protection locked="0"/>
    </xf>
    <xf numFmtId="0" fontId="31" fillId="7" borderId="8" xfId="0" applyFont="1" applyFill="1" applyBorder="1" applyAlignment="1" applyProtection="1">
      <alignment wrapText="1"/>
      <protection locked="0"/>
    </xf>
    <xf numFmtId="0" fontId="29" fillId="0" borderId="7" xfId="0" applyFont="1" applyBorder="1" applyAlignment="1" applyProtection="1">
      <alignment wrapText="1"/>
      <protection locked="0"/>
    </xf>
    <xf numFmtId="0" fontId="31" fillId="7" borderId="7" xfId="0" applyFont="1" applyFill="1" applyBorder="1" applyAlignment="1" applyProtection="1">
      <alignment horizontal="center" wrapText="1"/>
      <protection locked="0"/>
    </xf>
    <xf numFmtId="170" fontId="31" fillId="7" borderId="4" xfId="0" applyNumberFormat="1" applyFont="1" applyFill="1" applyBorder="1" applyAlignment="1" applyProtection="1">
      <alignment wrapText="1"/>
      <protection locked="0"/>
    </xf>
    <xf numFmtId="0" fontId="31" fillId="0" borderId="1" xfId="0" applyFont="1" applyBorder="1" applyAlignment="1" applyProtection="1">
      <alignment horizontal="center" wrapText="1"/>
      <protection locked="0"/>
    </xf>
    <xf numFmtId="0" fontId="31" fillId="11" borderId="1" xfId="0" applyFont="1" applyFill="1" applyBorder="1" applyAlignment="1">
      <alignment horizontal="center" wrapText="1"/>
    </xf>
    <xf numFmtId="0" fontId="31" fillId="9" borderId="1" xfId="0" applyFont="1" applyFill="1" applyBorder="1" applyAlignment="1" applyProtection="1">
      <alignment horizontal="center" wrapText="1"/>
      <protection locked="0"/>
    </xf>
    <xf numFmtId="0" fontId="31" fillId="7" borderId="30" xfId="0" applyFont="1" applyFill="1" applyBorder="1" applyAlignment="1" applyProtection="1">
      <alignment horizontal="center" wrapText="1"/>
      <protection locked="0"/>
    </xf>
    <xf numFmtId="0" fontId="31" fillId="7" borderId="31" xfId="0" applyFont="1" applyFill="1" applyBorder="1" applyAlignment="1" applyProtection="1">
      <alignment horizontal="center" wrapText="1"/>
      <protection locked="0"/>
    </xf>
    <xf numFmtId="0" fontId="31" fillId="7" borderId="32" xfId="0" applyFont="1" applyFill="1" applyBorder="1" applyAlignment="1" applyProtection="1">
      <alignment horizontal="center" wrapText="1"/>
      <protection locked="0"/>
    </xf>
    <xf numFmtId="0" fontId="31" fillId="7" borderId="28" xfId="0" applyFont="1" applyFill="1" applyBorder="1" applyAlignment="1" applyProtection="1">
      <alignment horizontal="center" wrapText="1"/>
      <protection locked="0"/>
    </xf>
    <xf numFmtId="0" fontId="31" fillId="8" borderId="30" xfId="0" applyFont="1" applyFill="1" applyBorder="1" applyAlignment="1" applyProtection="1">
      <alignment horizontal="center" wrapText="1"/>
      <protection locked="0"/>
    </xf>
    <xf numFmtId="0" fontId="31" fillId="8" borderId="31" xfId="0" applyFont="1" applyFill="1" applyBorder="1" applyAlignment="1" applyProtection="1">
      <alignment horizontal="center" wrapText="1"/>
      <protection locked="0"/>
    </xf>
    <xf numFmtId="0" fontId="31" fillId="8" borderId="32" xfId="0" applyFont="1" applyFill="1" applyBorder="1" applyAlignment="1" applyProtection="1">
      <alignment horizontal="center" wrapText="1"/>
      <protection locked="0"/>
    </xf>
    <xf numFmtId="0" fontId="31" fillId="13" borderId="1" xfId="0" applyFont="1" applyFill="1" applyBorder="1" applyAlignment="1" applyProtection="1">
      <alignment horizontal="center" wrapText="1"/>
      <protection locked="0"/>
    </xf>
    <xf numFmtId="44" fontId="31" fillId="0" borderId="1" xfId="6" applyFont="1" applyBorder="1" applyAlignment="1" applyProtection="1">
      <alignment horizontal="center" wrapText="1"/>
      <protection locked="0"/>
    </xf>
    <xf numFmtId="0" fontId="31" fillId="10" borderId="1" xfId="0" applyFont="1" applyFill="1" applyBorder="1" applyAlignment="1" applyProtection="1">
      <alignment horizontal="center" wrapText="1"/>
      <protection locked="0"/>
    </xf>
    <xf numFmtId="0" fontId="31" fillId="14" borderId="1" xfId="0" applyFont="1" applyFill="1" applyBorder="1" applyAlignment="1" applyProtection="1">
      <alignment horizontal="center" wrapText="1"/>
      <protection locked="0"/>
    </xf>
    <xf numFmtId="10" fontId="31" fillId="14" borderId="1" xfId="7" applyNumberFormat="1" applyFont="1" applyFill="1" applyBorder="1" applyAlignment="1" applyProtection="1">
      <alignment horizontal="center" wrapText="1"/>
      <protection locked="0"/>
    </xf>
    <xf numFmtId="0" fontId="31" fillId="11" borderId="1" xfId="0" applyFont="1" applyFill="1" applyBorder="1" applyAlignment="1">
      <alignment wrapText="1"/>
    </xf>
    <xf numFmtId="0" fontId="31" fillId="11" borderId="6" xfId="0" applyFont="1" applyFill="1" applyBorder="1" applyAlignment="1">
      <alignment wrapText="1"/>
    </xf>
    <xf numFmtId="0" fontId="29" fillId="0" borderId="7" xfId="0" applyFont="1" applyBorder="1" applyAlignment="1" applyProtection="1">
      <alignment horizontal="center" wrapText="1"/>
      <protection locked="0"/>
    </xf>
    <xf numFmtId="0" fontId="33" fillId="0" borderId="5" xfId="0" applyFont="1" applyBorder="1" applyAlignment="1" applyProtection="1">
      <alignment wrapText="1"/>
      <protection locked="0"/>
    </xf>
    <xf numFmtId="14" fontId="33" fillId="0" borderId="5" xfId="0" applyNumberFormat="1" applyFont="1" applyBorder="1" applyAlignment="1" applyProtection="1">
      <alignment wrapText="1"/>
      <protection locked="0"/>
    </xf>
    <xf numFmtId="14" fontId="34" fillId="0" borderId="0" xfId="0" applyNumberFormat="1" applyFont="1"/>
    <xf numFmtId="49" fontId="33" fillId="0" borderId="5" xfId="0" applyNumberFormat="1" applyFont="1" applyBorder="1" applyAlignment="1" applyProtection="1">
      <alignment wrapText="1"/>
      <protection locked="0"/>
    </xf>
    <xf numFmtId="0" fontId="29" fillId="11" borderId="5" xfId="0" applyFont="1" applyFill="1" applyBorder="1" applyAlignment="1">
      <alignment wrapText="1"/>
    </xf>
    <xf numFmtId="0" fontId="29" fillId="0" borderId="5" xfId="0" applyFont="1" applyBorder="1" applyAlignment="1" applyProtection="1">
      <alignment wrapText="1"/>
      <protection locked="0"/>
    </xf>
    <xf numFmtId="168" fontId="29" fillId="0" borderId="5" xfId="0" applyNumberFormat="1" applyFont="1" applyBorder="1" applyAlignment="1" applyProtection="1">
      <alignment wrapText="1"/>
      <protection locked="0"/>
    </xf>
    <xf numFmtId="164" fontId="29" fillId="0" borderId="0" xfId="0" applyNumberFormat="1" applyFont="1" applyAlignment="1" applyProtection="1">
      <alignment horizontal="center" wrapText="1"/>
      <protection locked="0"/>
    </xf>
    <xf numFmtId="164" fontId="29" fillId="11" borderId="5" xfId="0" applyNumberFormat="1" applyFont="1" applyFill="1" applyBorder="1" applyAlignment="1">
      <alignment wrapText="1"/>
    </xf>
    <xf numFmtId="164" fontId="29" fillId="11" borderId="0" xfId="0" applyNumberFormat="1" applyFont="1" applyFill="1" applyAlignment="1">
      <alignment wrapText="1"/>
    </xf>
    <xf numFmtId="44" fontId="29" fillId="0" borderId="5" xfId="6" applyFont="1" applyBorder="1" applyAlignment="1" applyProtection="1">
      <alignment wrapText="1"/>
      <protection locked="0"/>
    </xf>
    <xf numFmtId="44" fontId="29" fillId="0" borderId="5" xfId="0" applyNumberFormat="1" applyFont="1" applyBorder="1" applyAlignment="1" applyProtection="1">
      <alignment wrapText="1"/>
      <protection locked="0"/>
    </xf>
    <xf numFmtId="10" fontId="29" fillId="0" borderId="5" xfId="7" applyNumberFormat="1" applyFont="1" applyBorder="1" applyAlignment="1" applyProtection="1">
      <alignment wrapText="1"/>
      <protection locked="0"/>
    </xf>
    <xf numFmtId="170" fontId="29" fillId="11" borderId="5" xfId="0" applyNumberFormat="1" applyFont="1" applyFill="1" applyBorder="1" applyAlignment="1">
      <alignment wrapText="1"/>
    </xf>
    <xf numFmtId="170" fontId="29" fillId="11" borderId="8" xfId="0" applyNumberFormat="1" applyFont="1" applyFill="1" applyBorder="1" applyAlignment="1">
      <alignment wrapText="1"/>
    </xf>
    <xf numFmtId="170" fontId="29" fillId="12" borderId="0" xfId="0" applyNumberFormat="1" applyFont="1" applyFill="1" applyAlignment="1">
      <alignment wrapText="1"/>
    </xf>
    <xf numFmtId="0" fontId="33" fillId="0" borderId="0" xfId="0" applyFont="1" applyAlignment="1" applyProtection="1">
      <alignment wrapText="1"/>
      <protection locked="0"/>
    </xf>
    <xf numFmtId="14" fontId="33" fillId="0" borderId="0" xfId="0" applyNumberFormat="1" applyFont="1" applyAlignment="1" applyProtection="1">
      <alignment wrapText="1"/>
      <protection locked="0"/>
    </xf>
    <xf numFmtId="0" fontId="29" fillId="11" borderId="0" xfId="0" applyFont="1" applyFill="1" applyAlignment="1">
      <alignment wrapText="1"/>
    </xf>
    <xf numFmtId="168" fontId="29" fillId="0" borderId="0" xfId="0" applyNumberFormat="1" applyFont="1" applyAlignment="1" applyProtection="1">
      <alignment wrapText="1"/>
      <protection locked="0"/>
    </xf>
    <xf numFmtId="44" fontId="29" fillId="0" borderId="0" xfId="6" applyFont="1" applyAlignment="1" applyProtection="1">
      <alignment wrapText="1"/>
      <protection locked="0"/>
    </xf>
    <xf numFmtId="44" fontId="29" fillId="0" borderId="0" xfId="0" applyNumberFormat="1" applyFont="1" applyAlignment="1" applyProtection="1">
      <alignment wrapText="1"/>
      <protection locked="0"/>
    </xf>
    <xf numFmtId="0" fontId="29" fillId="0" borderId="0" xfId="0" applyFont="1" applyBorder="1" applyAlignment="1" applyProtection="1">
      <alignment wrapText="1"/>
      <protection locked="0"/>
    </xf>
    <xf numFmtId="10" fontId="29" fillId="0" borderId="0" xfId="7" applyNumberFormat="1" applyFont="1" applyAlignment="1" applyProtection="1">
      <alignment wrapText="1"/>
      <protection locked="0"/>
    </xf>
    <xf numFmtId="170" fontId="29" fillId="11" borderId="0" xfId="0" applyNumberFormat="1" applyFont="1" applyFill="1" applyAlignment="1">
      <alignment wrapText="1"/>
    </xf>
    <xf numFmtId="170" fontId="29" fillId="11" borderId="4" xfId="0" applyNumberFormat="1" applyFont="1" applyFill="1" applyBorder="1" applyAlignment="1">
      <alignment wrapText="1"/>
    </xf>
    <xf numFmtId="0" fontId="29" fillId="7" borderId="26" xfId="0" applyFont="1" applyFill="1" applyBorder="1" applyAlignment="1" applyProtection="1">
      <alignment horizontal="center" wrapText="1"/>
      <protection locked="0"/>
    </xf>
    <xf numFmtId="0" fontId="29" fillId="7" borderId="6" xfId="0" applyFont="1" applyFill="1" applyBorder="1" applyAlignment="1" applyProtection="1">
      <alignment wrapText="1"/>
      <protection locked="0"/>
    </xf>
    <xf numFmtId="14" fontId="0" fillId="0" borderId="0" xfId="0" applyNumberFormat="1"/>
    <xf numFmtId="0" fontId="29" fillId="0" borderId="22" xfId="0" applyFont="1" applyBorder="1" applyAlignment="1" applyProtection="1">
      <alignment horizontal="center" wrapText="1"/>
      <protection locked="0"/>
    </xf>
    <xf numFmtId="0" fontId="29" fillId="0" borderId="8" xfId="0" applyFont="1" applyBorder="1" applyAlignment="1" applyProtection="1">
      <alignment wrapText="1"/>
      <protection locked="0"/>
    </xf>
    <xf numFmtId="170" fontId="29" fillId="0" borderId="4" xfId="0" applyNumberFormat="1" applyFont="1" applyBorder="1" applyAlignment="1" applyProtection="1">
      <alignment wrapText="1"/>
      <protection locked="0"/>
    </xf>
    <xf numFmtId="14" fontId="29" fillId="0" borderId="0" xfId="0" applyNumberFormat="1" applyFont="1" applyAlignment="1" applyProtection="1">
      <alignment wrapText="1"/>
      <protection locked="0"/>
    </xf>
    <xf numFmtId="49" fontId="33" fillId="0" borderId="0" xfId="0" applyNumberFormat="1" applyFont="1" applyBorder="1" applyAlignment="1" applyProtection="1">
      <alignment wrapText="1"/>
      <protection locked="0"/>
    </xf>
    <xf numFmtId="0" fontId="29" fillId="0" borderId="26" xfId="0" applyFont="1" applyBorder="1" applyAlignment="1" applyProtection="1">
      <alignment horizontal="center" wrapText="1"/>
      <protection locked="0"/>
    </xf>
    <xf numFmtId="0" fontId="29" fillId="0" borderId="6" xfId="0" applyFont="1" applyBorder="1" applyAlignment="1" applyProtection="1">
      <alignment wrapText="1"/>
      <protection locked="0"/>
    </xf>
    <xf numFmtId="170" fontId="29" fillId="0" borderId="6" xfId="0" applyNumberFormat="1" applyFont="1" applyBorder="1" applyAlignment="1" applyProtection="1">
      <alignment wrapText="1"/>
      <protection locked="0"/>
    </xf>
    <xf numFmtId="0" fontId="29" fillId="0" borderId="5" xfId="0" applyFont="1" applyBorder="1" applyAlignment="1" applyProtection="1">
      <alignment horizontal="center" wrapText="1"/>
      <protection locked="0"/>
    </xf>
    <xf numFmtId="168" fontId="30" fillId="0" borderId="0" xfId="0" applyNumberFormat="1" applyFont="1" applyProtection="1">
      <protection locked="0"/>
    </xf>
    <xf numFmtId="44" fontId="30" fillId="0" borderId="0" xfId="0" applyNumberFormat="1" applyFont="1" applyProtection="1">
      <protection locked="0"/>
    </xf>
    <xf numFmtId="0" fontId="30" fillId="0" borderId="0" xfId="0" applyFont="1" applyBorder="1" applyProtection="1">
      <protection locked="0"/>
    </xf>
    <xf numFmtId="0" fontId="30" fillId="11" borderId="0" xfId="0" applyFont="1" applyFill="1" applyProtection="1"/>
    <xf numFmtId="0" fontId="30" fillId="12" borderId="0" xfId="0" applyFont="1" applyFill="1" applyProtection="1"/>
    <xf numFmtId="0" fontId="31" fillId="11" borderId="0" xfId="0" applyFont="1" applyFill="1" applyAlignment="1" applyProtection="1">
      <alignment horizontal="center" wrapText="1"/>
    </xf>
    <xf numFmtId="0" fontId="31" fillId="11" borderId="0" xfId="0" applyFont="1" applyFill="1" applyAlignment="1" applyProtection="1">
      <alignment wrapText="1"/>
    </xf>
    <xf numFmtId="0" fontId="31" fillId="12" borderId="0" xfId="0" applyFont="1" applyFill="1" applyAlignment="1" applyProtection="1">
      <alignment wrapText="1"/>
    </xf>
    <xf numFmtId="0" fontId="31" fillId="11" borderId="4" xfId="0" applyFont="1" applyFill="1" applyBorder="1" applyAlignment="1" applyProtection="1">
      <alignment wrapText="1"/>
    </xf>
    <xf numFmtId="0" fontId="31" fillId="12" borderId="0" xfId="0" applyFont="1" applyFill="1" applyBorder="1" applyAlignment="1" applyProtection="1">
      <alignment wrapText="1"/>
    </xf>
    <xf numFmtId="0" fontId="31" fillId="11" borderId="1" xfId="0" applyFont="1" applyFill="1" applyBorder="1" applyAlignment="1" applyProtection="1">
      <alignment horizontal="center" wrapText="1"/>
    </xf>
    <xf numFmtId="0" fontId="31" fillId="12" borderId="1" xfId="0" applyFont="1" applyFill="1" applyBorder="1" applyAlignment="1" applyProtection="1">
      <alignment horizontal="center" wrapText="1"/>
      <protection locked="0"/>
    </xf>
    <xf numFmtId="0" fontId="31" fillId="11" borderId="1" xfId="0" applyFont="1" applyFill="1" applyBorder="1" applyAlignment="1" applyProtection="1">
      <alignment wrapText="1"/>
    </xf>
    <xf numFmtId="0" fontId="31" fillId="11" borderId="6" xfId="0" applyFont="1" applyFill="1" applyBorder="1" applyAlignment="1" applyProtection="1">
      <alignment wrapText="1"/>
    </xf>
    <xf numFmtId="0" fontId="29" fillId="11" borderId="5" xfId="0" applyFont="1" applyFill="1" applyBorder="1" applyAlignment="1" applyProtection="1">
      <alignment wrapText="1"/>
    </xf>
    <xf numFmtId="0" fontId="29" fillId="0" borderId="0" xfId="0" applyFont="1" applyBorder="1" applyAlignment="1" applyProtection="1">
      <alignment horizontal="center" wrapText="1"/>
      <protection locked="0"/>
    </xf>
    <xf numFmtId="164" fontId="29" fillId="0" borderId="0" xfId="0" applyNumberFormat="1" applyFont="1" applyBorder="1" applyAlignment="1" applyProtection="1">
      <alignment horizontal="center" wrapText="1"/>
      <protection locked="0"/>
    </xf>
    <xf numFmtId="164" fontId="29" fillId="11" borderId="5" xfId="0" applyNumberFormat="1" applyFont="1" applyFill="1" applyBorder="1" applyAlignment="1" applyProtection="1">
      <alignment wrapText="1"/>
    </xf>
    <xf numFmtId="164" fontId="29" fillId="11" borderId="0" xfId="0" applyNumberFormat="1" applyFont="1" applyFill="1" applyAlignment="1" applyProtection="1">
      <alignment wrapText="1"/>
    </xf>
    <xf numFmtId="170" fontId="29" fillId="11" borderId="5" xfId="0" applyNumberFormat="1" applyFont="1" applyFill="1" applyBorder="1" applyAlignment="1" applyProtection="1">
      <alignment wrapText="1"/>
    </xf>
    <xf numFmtId="170" fontId="29" fillId="11" borderId="8" xfId="0" applyNumberFormat="1" applyFont="1" applyFill="1" applyBorder="1" applyAlignment="1" applyProtection="1">
      <alignment wrapText="1"/>
    </xf>
    <xf numFmtId="170" fontId="29" fillId="12" borderId="0" xfId="0" applyNumberFormat="1" applyFont="1" applyFill="1" applyBorder="1" applyAlignment="1" applyProtection="1">
      <alignment wrapText="1"/>
    </xf>
    <xf numFmtId="0" fontId="29" fillId="11" borderId="0" xfId="0" applyFont="1" applyFill="1" applyBorder="1" applyAlignment="1" applyProtection="1">
      <alignment wrapText="1"/>
    </xf>
    <xf numFmtId="170" fontId="29" fillId="11" borderId="0" xfId="0" applyNumberFormat="1" applyFont="1" applyFill="1" applyAlignment="1" applyProtection="1">
      <alignment wrapText="1"/>
    </xf>
    <xf numFmtId="0" fontId="29" fillId="11" borderId="0" xfId="0" applyFont="1" applyFill="1" applyAlignment="1" applyProtection="1">
      <alignment wrapText="1"/>
    </xf>
    <xf numFmtId="170" fontId="29" fillId="11" borderId="4" xfId="0" applyNumberFormat="1" applyFont="1" applyFill="1" applyBorder="1" applyAlignment="1" applyProtection="1">
      <alignment wrapText="1"/>
    </xf>
    <xf numFmtId="49" fontId="33" fillId="0" borderId="0" xfId="0" applyNumberFormat="1" applyFont="1" applyAlignment="1" applyProtection="1">
      <alignment wrapText="1"/>
      <protection locked="0"/>
    </xf>
    <xf numFmtId="49" fontId="29" fillId="0" borderId="0" xfId="0" applyNumberFormat="1" applyFont="1" applyAlignment="1" applyProtection="1">
      <alignment wrapText="1"/>
      <protection locked="0"/>
    </xf>
    <xf numFmtId="170" fontId="29" fillId="12" borderId="0" xfId="0" applyNumberFormat="1" applyFont="1" applyFill="1" applyAlignment="1" applyProtection="1">
      <alignment wrapText="1"/>
    </xf>
    <xf numFmtId="0" fontId="6" fillId="2" borderId="0" xfId="0" applyFont="1" applyFill="1" applyAlignment="1">
      <alignment wrapText="1"/>
    </xf>
    <xf numFmtId="0" fontId="8" fillId="2" borderId="0" xfId="0" applyFont="1" applyFill="1" applyAlignment="1">
      <alignment horizontal="left" vertical="top" wrapText="1"/>
    </xf>
    <xf numFmtId="0" fontId="6" fillId="2" borderId="0" xfId="0" applyFont="1" applyFill="1" applyAlignment="1">
      <alignment vertical="top" wrapText="1"/>
    </xf>
    <xf numFmtId="0" fontId="6" fillId="2" borderId="4" xfId="0" applyFont="1" applyFill="1" applyBorder="1" applyAlignment="1">
      <alignment vertical="top" wrapText="1"/>
    </xf>
    <xf numFmtId="0" fontId="8" fillId="3" borderId="3" xfId="0" applyFont="1" applyFill="1" applyBorder="1" applyAlignment="1">
      <alignment horizontal="center" wrapText="1"/>
    </xf>
    <xf numFmtId="0" fontId="8" fillId="2" borderId="1" xfId="0" applyFont="1" applyFill="1" applyBorder="1" applyAlignment="1">
      <alignment horizontal="center" wrapText="1"/>
    </xf>
    <xf numFmtId="0" fontId="8" fillId="2" borderId="6" xfId="0" applyFont="1" applyFill="1" applyBorder="1" applyAlignment="1">
      <alignment horizontal="center" wrapText="1"/>
    </xf>
    <xf numFmtId="164" fontId="9" fillId="2" borderId="1" xfId="0" applyNumberFormat="1" applyFont="1" applyFill="1" applyBorder="1" applyAlignment="1">
      <alignment horizontal="center" wrapText="1"/>
    </xf>
    <xf numFmtId="0" fontId="9" fillId="2" borderId="1" xfId="0" applyFont="1" applyFill="1" applyBorder="1" applyAlignment="1">
      <alignment horizontal="center" wrapText="1"/>
    </xf>
    <xf numFmtId="0" fontId="8" fillId="2" borderId="5" xfId="0" applyFont="1" applyFill="1" applyBorder="1" applyAlignment="1">
      <alignment horizontal="center" wrapText="1"/>
    </xf>
    <xf numFmtId="0" fontId="8" fillId="2" borderId="8" xfId="0" applyFont="1" applyFill="1" applyBorder="1" applyAlignment="1">
      <alignment horizontal="center" wrapText="1"/>
    </xf>
    <xf numFmtId="164" fontId="9" fillId="2" borderId="2" xfId="0" applyNumberFormat="1" applyFont="1" applyFill="1" applyBorder="1" applyAlignment="1">
      <alignment horizontal="center" wrapText="1"/>
    </xf>
    <xf numFmtId="0" fontId="9" fillId="2" borderId="2" xfId="0" applyFont="1" applyFill="1" applyBorder="1" applyAlignment="1">
      <alignment horizontal="center" wrapText="1"/>
    </xf>
    <xf numFmtId="0" fontId="6" fillId="2" borderId="0" xfId="0" applyFont="1" applyFill="1" applyAlignment="1">
      <alignment horizontal="left" wrapText="1"/>
    </xf>
    <xf numFmtId="0" fontId="6" fillId="2" borderId="0" xfId="0" applyFont="1" applyFill="1" applyAlignment="1">
      <alignment horizontal="center" vertical="center" wrapText="1"/>
    </xf>
    <xf numFmtId="0" fontId="8" fillId="2" borderId="0" xfId="0" applyFont="1" applyFill="1" applyAlignment="1">
      <alignment horizontal="center" vertical="center" wrapText="1"/>
    </xf>
    <xf numFmtId="0" fontId="6" fillId="2" borderId="0" xfId="0" applyFont="1" applyFill="1" applyAlignment="1">
      <alignment horizontal="left" vertical="top" wrapText="1"/>
    </xf>
    <xf numFmtId="0" fontId="6" fillId="2" borderId="5" xfId="0" applyFont="1" applyFill="1" applyBorder="1" applyAlignment="1">
      <alignment horizontal="left" vertical="top" wrapText="1"/>
    </xf>
    <xf numFmtId="0" fontId="7" fillId="0" borderId="0" xfId="0" applyFont="1" applyAlignment="1">
      <alignment wrapText="1"/>
    </xf>
    <xf numFmtId="0" fontId="1" fillId="0" borderId="0" xfId="1" applyFont="1" applyAlignment="1">
      <alignment wrapText="1"/>
    </xf>
    <xf numFmtId="0" fontId="8" fillId="2" borderId="0" xfId="0" applyFont="1" applyFill="1" applyAlignment="1">
      <alignment horizontal="right" wrapText="1"/>
    </xf>
    <xf numFmtId="0" fontId="6" fillId="2" borderId="0" xfId="0" applyFont="1" applyFill="1" applyAlignment="1">
      <alignment horizontal="right" wrapText="1"/>
    </xf>
    <xf numFmtId="164" fontId="10" fillId="2" borderId="1" xfId="0" applyNumberFormat="1" applyFont="1" applyFill="1" applyBorder="1" applyAlignment="1">
      <alignment horizontal="center" wrapText="1"/>
    </xf>
    <xf numFmtId="0" fontId="10" fillId="2" borderId="1" xfId="0" applyFont="1" applyFill="1" applyBorder="1" applyAlignment="1">
      <alignment horizontal="center" wrapText="1"/>
    </xf>
    <xf numFmtId="0" fontId="8" fillId="2" borderId="0" xfId="0" applyFont="1" applyFill="1" applyAlignment="1">
      <alignment horizontal="left" wrapText="1"/>
    </xf>
    <xf numFmtId="0" fontId="8" fillId="2" borderId="0" xfId="0" applyFont="1" applyFill="1" applyAlignment="1">
      <alignment horizontal="center" wrapText="1"/>
    </xf>
    <xf numFmtId="0" fontId="6" fillId="2" borderId="0" xfId="0" applyFont="1" applyFill="1" applyAlignment="1">
      <alignment horizontal="center" wrapText="1"/>
    </xf>
    <xf numFmtId="0" fontId="7" fillId="2" borderId="0" xfId="0" applyFont="1" applyFill="1" applyAlignment="1">
      <alignment horizontal="right" wrapText="1"/>
    </xf>
    <xf numFmtId="0" fontId="7" fillId="2" borderId="0" xfId="0" applyFont="1" applyFill="1" applyAlignment="1">
      <alignment horizontal="left" wrapText="1"/>
    </xf>
    <xf numFmtId="164" fontId="15" fillId="2" borderId="1" xfId="0" applyNumberFormat="1" applyFont="1" applyFill="1" applyBorder="1" applyAlignment="1">
      <alignment horizontal="center" wrapText="1"/>
    </xf>
    <xf numFmtId="0" fontId="15" fillId="2" borderId="1" xfId="0" applyFont="1" applyFill="1" applyBorder="1" applyAlignment="1">
      <alignment horizontal="center" wrapText="1"/>
    </xf>
    <xf numFmtId="0" fontId="12" fillId="2" borderId="0" xfId="0" applyFont="1" applyFill="1" applyAlignment="1">
      <alignment horizontal="left" wrapText="1" indent="2"/>
    </xf>
    <xf numFmtId="0" fontId="12" fillId="2" borderId="0" xfId="0" applyFont="1" applyFill="1" applyAlignment="1">
      <alignment wrapText="1" indent="1"/>
    </xf>
    <xf numFmtId="0" fontId="12" fillId="2" borderId="0" xfId="0" applyFont="1" applyFill="1" applyAlignment="1">
      <alignment wrapText="1"/>
    </xf>
    <xf numFmtId="0" fontId="7" fillId="2" borderId="2" xfId="0" applyFont="1" applyFill="1" applyBorder="1" applyAlignment="1">
      <alignment horizontal="center" wrapText="1"/>
    </xf>
    <xf numFmtId="0" fontId="7" fillId="2" borderId="20" xfId="0" applyFont="1" applyFill="1" applyBorder="1" applyAlignment="1">
      <alignment horizontal="center" wrapText="1"/>
    </xf>
    <xf numFmtId="0" fontId="7" fillId="2" borderId="1" xfId="0" applyFont="1" applyFill="1" applyBorder="1" applyAlignment="1">
      <alignment wrapText="1"/>
    </xf>
    <xf numFmtId="0" fontId="7" fillId="2" borderId="6" xfId="0" applyFont="1" applyFill="1" applyBorder="1" applyAlignment="1">
      <alignment wrapText="1"/>
    </xf>
    <xf numFmtId="0" fontId="12" fillId="2" borderId="0" xfId="0" applyFont="1" applyFill="1" applyAlignment="1">
      <alignment horizontal="left" wrapText="1"/>
    </xf>
    <xf numFmtId="0" fontId="7" fillId="2" borderId="2" xfId="0" applyFont="1" applyFill="1" applyBorder="1" applyAlignment="1">
      <alignment wrapText="1"/>
    </xf>
    <xf numFmtId="0" fontId="7" fillId="2" borderId="20" xfId="0" applyFont="1" applyFill="1" applyBorder="1" applyAlignment="1">
      <alignment wrapText="1"/>
    </xf>
    <xf numFmtId="0" fontId="7" fillId="2" borderId="0" xfId="0" applyFont="1" applyFill="1" applyAlignment="1">
      <alignment horizontal="left" wrapText="1" indent="1"/>
    </xf>
    <xf numFmtId="0" fontId="12" fillId="2" borderId="0" xfId="0" applyFont="1" applyFill="1" applyAlignment="1">
      <alignment horizontal="center" wrapText="1"/>
    </xf>
    <xf numFmtId="0" fontId="15" fillId="2" borderId="2" xfId="0" applyFont="1" applyFill="1" applyBorder="1" applyAlignment="1">
      <alignment horizontal="center" wrapText="1"/>
    </xf>
    <xf numFmtId="0" fontId="13" fillId="2" borderId="0" xfId="0" applyFont="1" applyFill="1" applyAlignment="1">
      <alignment horizontal="center" wrapText="1"/>
    </xf>
    <xf numFmtId="0" fontId="0" fillId="0" borderId="0" xfId="0"/>
    <xf numFmtId="0" fontId="12" fillId="2" borderId="0" xfId="0" applyFont="1" applyFill="1" applyAlignment="1">
      <alignment horizontal="right" wrapText="1"/>
    </xf>
    <xf numFmtId="0" fontId="7" fillId="2" borderId="0" xfId="0" applyFont="1" applyFill="1" applyAlignment="1">
      <alignment horizontal="center" wrapText="1"/>
    </xf>
    <xf numFmtId="164" fontId="15" fillId="2" borderId="2" xfId="0" applyNumberFormat="1" applyFont="1" applyFill="1" applyBorder="1" applyAlignment="1">
      <alignment horizontal="center" wrapText="1"/>
    </xf>
    <xf numFmtId="0" fontId="12" fillId="2" borderId="0" xfId="0" applyFont="1" applyFill="1" applyAlignment="1">
      <alignment horizontal="left" wrapText="1" indent="1"/>
    </xf>
    <xf numFmtId="0" fontId="12" fillId="2" borderId="2" xfId="0" applyFont="1" applyFill="1" applyBorder="1" applyAlignment="1">
      <alignment horizontal="left" vertical="top" wrapText="1"/>
    </xf>
    <xf numFmtId="0" fontId="7" fillId="2" borderId="24" xfId="0" applyFont="1" applyFill="1" applyBorder="1" applyAlignment="1">
      <alignment horizontal="center" wrapText="1"/>
    </xf>
    <xf numFmtId="0" fontId="7" fillId="2" borderId="21" xfId="0" applyFont="1" applyFill="1" applyBorder="1" applyAlignment="1">
      <alignment horizontal="center" wrapText="1"/>
    </xf>
    <xf numFmtId="0" fontId="7" fillId="2" borderId="17" xfId="0" applyFont="1" applyFill="1" applyBorder="1" applyAlignment="1">
      <alignment horizontal="center" wrapText="1"/>
    </xf>
    <xf numFmtId="0" fontId="7" fillId="2" borderId="2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2" fillId="2" borderId="24" xfId="0" applyFont="1" applyFill="1" applyBorder="1" applyAlignment="1">
      <alignment horizontal="center" wrapText="1"/>
    </xf>
    <xf numFmtId="0" fontId="12" fillId="2" borderId="21" xfId="0" applyFont="1" applyFill="1" applyBorder="1" applyAlignment="1">
      <alignment horizontal="center" wrapText="1"/>
    </xf>
    <xf numFmtId="0" fontId="12" fillId="2" borderId="17" xfId="0" applyFont="1" applyFill="1" applyBorder="1" applyAlignment="1">
      <alignment horizontal="center" wrapText="1"/>
    </xf>
    <xf numFmtId="0" fontId="7" fillId="2" borderId="7" xfId="0" applyFont="1" applyFill="1" applyBorder="1" applyAlignment="1">
      <alignment horizontal="center" wrapText="1"/>
    </xf>
    <xf numFmtId="0" fontId="7" fillId="2" borderId="4" xfId="0" applyFont="1" applyFill="1" applyBorder="1" applyAlignment="1">
      <alignment horizontal="center" wrapText="1"/>
    </xf>
    <xf numFmtId="0" fontId="16" fillId="2" borderId="0" xfId="0" applyFont="1" applyFill="1" applyAlignment="1">
      <alignment wrapText="1"/>
    </xf>
    <xf numFmtId="0" fontId="15" fillId="2" borderId="5" xfId="0" applyFont="1" applyFill="1" applyBorder="1" applyAlignment="1">
      <alignment horizontal="center" wrapText="1"/>
    </xf>
    <xf numFmtId="0" fontId="7" fillId="2" borderId="5" xfId="0" applyFont="1" applyFill="1" applyBorder="1" applyAlignment="1">
      <alignment horizontal="center" wrapText="1"/>
    </xf>
    <xf numFmtId="164" fontId="20" fillId="2" borderId="1" xfId="0" applyNumberFormat="1" applyFont="1" applyFill="1" applyBorder="1" applyAlignment="1">
      <alignment horizontal="center" wrapText="1"/>
    </xf>
    <xf numFmtId="0" fontId="20" fillId="2" borderId="1" xfId="0" applyFont="1" applyFill="1" applyBorder="1" applyAlignment="1">
      <alignment horizontal="center" wrapText="1"/>
    </xf>
    <xf numFmtId="0" fontId="19" fillId="2" borderId="0" xfId="0" applyFont="1" applyFill="1" applyAlignment="1">
      <alignment horizontal="center" vertical="top" wrapText="1"/>
    </xf>
    <xf numFmtId="0" fontId="12" fillId="2" borderId="1" xfId="0" applyFont="1" applyFill="1" applyBorder="1" applyAlignment="1">
      <alignment horizontal="center" wrapText="1"/>
    </xf>
    <xf numFmtId="164" fontId="15" fillId="2" borderId="22"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2" fillId="2" borderId="2" xfId="0" applyFont="1" applyFill="1" applyBorder="1" applyAlignment="1">
      <alignment horizontal="center" wrapText="1"/>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0" fontId="11" fillId="2" borderId="0" xfId="0" applyFont="1" applyFill="1" applyAlignment="1">
      <alignment horizontal="left" wrapText="1"/>
    </xf>
    <xf numFmtId="0" fontId="31" fillId="13" borderId="28" xfId="0" applyFont="1" applyFill="1" applyBorder="1" applyAlignment="1" applyProtection="1">
      <alignment horizontal="center" wrapText="1"/>
      <protection locked="0"/>
    </xf>
    <xf numFmtId="0" fontId="31" fillId="12" borderId="28" xfId="0" applyFont="1" applyFill="1" applyBorder="1" applyAlignment="1" applyProtection="1">
      <alignment horizontal="center" wrapText="1"/>
      <protection locked="0"/>
    </xf>
    <xf numFmtId="0" fontId="31" fillId="14" borderId="28" xfId="0" applyFont="1" applyFill="1" applyBorder="1" applyAlignment="1" applyProtection="1">
      <alignment horizontal="center" wrapText="1"/>
      <protection locked="0"/>
    </xf>
    <xf numFmtId="0" fontId="31" fillId="7" borderId="29" xfId="0" applyFont="1" applyFill="1" applyBorder="1" applyAlignment="1" applyProtection="1">
      <alignment horizontal="center" wrapText="1"/>
      <protection locked="0"/>
    </xf>
    <xf numFmtId="0" fontId="31" fillId="8" borderId="29" xfId="0" applyFont="1" applyFill="1" applyBorder="1" applyAlignment="1" applyProtection="1">
      <alignment horizontal="center" wrapText="1"/>
      <protection locked="0"/>
    </xf>
    <xf numFmtId="0" fontId="31" fillId="8" borderId="28" xfId="0" applyFont="1" applyFill="1" applyBorder="1" applyAlignment="1" applyProtection="1">
      <alignment horizontal="center" wrapText="1"/>
      <protection locked="0"/>
    </xf>
    <xf numFmtId="0" fontId="31" fillId="9" borderId="28" xfId="0" applyFont="1" applyFill="1" applyBorder="1" applyAlignment="1" applyProtection="1">
      <alignment horizontal="center" wrapText="1"/>
      <protection locked="0"/>
    </xf>
    <xf numFmtId="0" fontId="31" fillId="7" borderId="28" xfId="0" applyFont="1" applyFill="1" applyBorder="1" applyAlignment="1" applyProtection="1">
      <alignment horizontal="center" wrapText="1"/>
      <protection locked="0"/>
    </xf>
    <xf numFmtId="0" fontId="31" fillId="0" borderId="0" xfId="0" applyFont="1" applyAlignment="1" applyProtection="1">
      <alignment horizontal="center" wrapText="1"/>
      <protection locked="0"/>
    </xf>
    <xf numFmtId="0" fontId="32" fillId="11" borderId="0" xfId="0" applyFont="1" applyFill="1" applyAlignment="1" applyProtection="1">
      <alignment horizontal="center" vertical="center" wrapText="1"/>
      <protection locked="0"/>
    </xf>
    <xf numFmtId="0" fontId="31" fillId="10" borderId="28" xfId="0" applyFont="1" applyFill="1" applyBorder="1" applyAlignment="1" applyProtection="1">
      <alignment horizontal="center" wrapText="1"/>
      <protection locked="0"/>
    </xf>
    <xf numFmtId="0" fontId="31" fillId="9" borderId="0" xfId="0" applyFont="1" applyFill="1" applyBorder="1" applyAlignment="1" applyProtection="1">
      <alignment horizontal="center" wrapText="1"/>
      <protection locked="0"/>
    </xf>
    <xf numFmtId="0" fontId="12" fillId="2" borderId="0" xfId="0" applyFont="1" applyFill="1" applyAlignment="1">
      <alignment horizontal="left" vertical="top" wrapText="1"/>
    </xf>
    <xf numFmtId="0" fontId="12" fillId="2" borderId="5" xfId="0" applyFont="1" applyFill="1" applyBorder="1" applyAlignment="1">
      <alignment horizontal="left" wrapText="1"/>
    </xf>
    <xf numFmtId="0" fontId="12" fillId="2" borderId="13" xfId="0" applyFont="1" applyFill="1" applyBorder="1" applyAlignment="1">
      <alignment horizontal="left" wrapText="1"/>
    </xf>
    <xf numFmtId="0" fontId="12" fillId="2" borderId="11" xfId="0" applyFont="1" applyFill="1" applyBorder="1" applyAlignment="1">
      <alignment horizontal="center" vertical="center" wrapText="1"/>
    </xf>
    <xf numFmtId="0" fontId="7" fillId="2" borderId="0" xfId="0" applyFont="1" applyFill="1" applyAlignment="1">
      <alignment wrapText="1"/>
    </xf>
    <xf numFmtId="165" fontId="12" fillId="0" borderId="0" xfId="0" applyNumberFormat="1" applyFont="1" applyAlignment="1">
      <alignment horizontal="left" wrapText="1"/>
    </xf>
    <xf numFmtId="164" fontId="23" fillId="0" borderId="2" xfId="0" applyNumberFormat="1" applyFont="1" applyBorder="1" applyAlignment="1">
      <alignment horizontal="center" wrapText="1"/>
    </xf>
    <xf numFmtId="0" fontId="23" fillId="0" borderId="2" xfId="0" applyFont="1" applyBorder="1" applyAlignment="1">
      <alignment horizontal="center" wrapText="1"/>
    </xf>
    <xf numFmtId="14" fontId="23" fillId="0" borderId="1" xfId="0" applyNumberFormat="1" applyFont="1" applyBorder="1" applyAlignment="1">
      <alignment horizontal="center" wrapText="1"/>
    </xf>
    <xf numFmtId="164" fontId="23" fillId="0" borderId="1" xfId="0" applyNumberFormat="1" applyFont="1" applyBorder="1" applyAlignment="1">
      <alignment horizontal="center" wrapText="1"/>
    </xf>
    <xf numFmtId="0" fontId="23" fillId="0" borderId="1" xfId="0" applyFont="1" applyBorder="1" applyAlignment="1">
      <alignment horizontal="center" wrapText="1"/>
    </xf>
    <xf numFmtId="0" fontId="8" fillId="0" borderId="5" xfId="0" applyFont="1" applyBorder="1" applyAlignment="1">
      <alignment horizontal="center" wrapText="1"/>
    </xf>
    <xf numFmtId="0" fontId="8" fillId="0" borderId="1" xfId="0" applyFont="1" applyBorder="1" applyAlignment="1">
      <alignment horizontal="center" wrapText="1"/>
    </xf>
    <xf numFmtId="0" fontId="8" fillId="0" borderId="2"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horizontal="right" wrapText="1"/>
    </xf>
    <xf numFmtId="0" fontId="24" fillId="2" borderId="0" xfId="0" applyFont="1" applyFill="1" applyAlignment="1">
      <alignment horizontal="left" wrapText="1"/>
    </xf>
    <xf numFmtId="0" fontId="12" fillId="2" borderId="5" xfId="0" applyFont="1" applyFill="1" applyBorder="1" applyAlignment="1">
      <alignment horizontal="center" wrapText="1"/>
    </xf>
    <xf numFmtId="0" fontId="24" fillId="2" borderId="5" xfId="0" applyFont="1" applyFill="1" applyBorder="1" applyAlignment="1">
      <alignment horizontal="left" wrapText="1"/>
    </xf>
    <xf numFmtId="0" fontId="24" fillId="2" borderId="0" xfId="0" applyFont="1" applyFill="1" applyAlignment="1">
      <alignment wrapText="1"/>
    </xf>
    <xf numFmtId="0" fontId="6" fillId="0" borderId="0" xfId="0" applyFont="1" applyAlignment="1">
      <alignment wrapText="1"/>
    </xf>
    <xf numFmtId="0" fontId="25" fillId="0" borderId="0" xfId="0" applyFont="1" applyAlignment="1">
      <alignment horizontal="center" wrapText="1"/>
    </xf>
    <xf numFmtId="0" fontId="12" fillId="2" borderId="5" xfId="0" applyFont="1" applyFill="1" applyBorder="1" applyAlignment="1">
      <alignment horizontal="right" wrapText="1"/>
    </xf>
    <xf numFmtId="0" fontId="12" fillId="2" borderId="13" xfId="0" applyFont="1" applyFill="1" applyBorder="1" applyAlignment="1">
      <alignment horizontal="center" vertical="top" wrapText="1"/>
    </xf>
    <xf numFmtId="164" fontId="15" fillId="2" borderId="12" xfId="0" applyNumberFormat="1" applyFont="1" applyFill="1" applyBorder="1" applyAlignment="1">
      <alignment horizontal="center" wrapText="1"/>
    </xf>
    <xf numFmtId="0" fontId="15" fillId="2" borderId="12" xfId="0" applyFont="1" applyFill="1" applyBorder="1" applyAlignment="1">
      <alignment horizontal="center" wrapText="1"/>
    </xf>
    <xf numFmtId="0" fontId="12" fillId="2" borderId="13" xfId="0" applyFont="1" applyFill="1" applyBorder="1" applyAlignment="1">
      <alignment horizontal="center" wrapText="1"/>
    </xf>
    <xf numFmtId="0" fontId="15" fillId="2" borderId="2" xfId="0" applyFont="1" applyFill="1" applyBorder="1" applyAlignment="1">
      <alignment horizontal="right" wrapText="1"/>
    </xf>
    <xf numFmtId="0" fontId="19" fillId="2" borderId="0" xfId="0" applyFont="1" applyFill="1" applyAlignment="1">
      <alignment horizontal="left" vertical="top" wrapText="1"/>
    </xf>
    <xf numFmtId="0" fontId="12" fillId="2" borderId="5" xfId="0" applyFont="1" applyFill="1" applyBorder="1" applyAlignment="1">
      <alignment wrapText="1"/>
    </xf>
    <xf numFmtId="0" fontId="12" fillId="2" borderId="0" xfId="0" applyFont="1" applyFill="1" applyAlignment="1">
      <alignment horizontal="center" vertical="top" wrapText="1"/>
    </xf>
    <xf numFmtId="0" fontId="7" fillId="2" borderId="2" xfId="0" applyFont="1" applyFill="1" applyBorder="1" applyAlignment="1">
      <alignment horizontal="left" wrapText="1"/>
    </xf>
    <xf numFmtId="0" fontId="8" fillId="9" borderId="1" xfId="0" applyFont="1" applyFill="1" applyBorder="1" applyAlignment="1" applyProtection="1">
      <alignment horizontal="center" wrapText="1"/>
      <protection locked="0"/>
    </xf>
  </cellXfs>
  <cellStyles count="8">
    <cellStyle name="Currency" xfId="6" builtinId="4"/>
    <cellStyle name="Heading 1" xfId="3" xr:uid="{00000000-0005-0000-0000-000001000000}"/>
    <cellStyle name="Heading 2" xfId="4" xr:uid="{00000000-0005-0000-0000-000002000000}"/>
    <cellStyle name="Heading 3" xfId="5" xr:uid="{00000000-0005-0000-0000-000003000000}"/>
    <cellStyle name="Normal" xfId="0" builtinId="0"/>
    <cellStyle name="Normal 2" xfId="2" xr:uid="{00000000-0005-0000-0000-000005000000}"/>
    <cellStyle name="Percent" xfId="7" builtinId="5"/>
    <cellStyle name="Table (Normal)" xfId="1" xr:uid="{00000000-0005-0000-0000-00000700000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1"/>
  <sheetViews>
    <sheetView tabSelected="1" showRuler="0" workbookViewId="0">
      <selection sqref="A1:B1"/>
    </sheetView>
  </sheetViews>
  <sheetFormatPr defaultColWidth="13.140625" defaultRowHeight="12.75" x14ac:dyDescent="0.2"/>
  <cols>
    <col min="1" max="1" width="11" customWidth="1"/>
    <col min="2" max="2" width="15.5703125" customWidth="1"/>
    <col min="3" max="3" width="57" customWidth="1"/>
    <col min="5" max="6" width="6" customWidth="1"/>
  </cols>
  <sheetData>
    <row r="1" spans="1:20" ht="17.45" customHeight="1" x14ac:dyDescent="0.2">
      <c r="A1" s="363" t="s">
        <v>0</v>
      </c>
      <c r="B1" s="363"/>
      <c r="C1" s="2"/>
      <c r="D1" s="2"/>
      <c r="E1" s="368" t="s">
        <v>1</v>
      </c>
      <c r="F1" s="368"/>
      <c r="G1" s="3"/>
      <c r="H1" s="4"/>
      <c r="I1" s="4"/>
      <c r="J1" s="4"/>
      <c r="K1" s="4"/>
      <c r="L1" s="4"/>
      <c r="M1" s="4"/>
      <c r="N1" s="4"/>
      <c r="O1" s="4"/>
      <c r="P1" s="4"/>
      <c r="Q1" s="4"/>
      <c r="R1" s="4"/>
      <c r="S1" s="4"/>
      <c r="T1" s="4"/>
    </row>
    <row r="2" spans="1:20" ht="17.45" customHeight="1" x14ac:dyDescent="0.2">
      <c r="A2" s="364" t="s">
        <v>2</v>
      </c>
      <c r="B2" s="364"/>
      <c r="C2" s="364"/>
      <c r="D2" s="364"/>
      <c r="E2" s="364"/>
      <c r="F2" s="364"/>
    </row>
    <row r="3" spans="1:20" ht="17.45" customHeight="1" x14ac:dyDescent="0.2">
      <c r="A3" s="364" t="s">
        <v>3</v>
      </c>
      <c r="B3" s="364"/>
      <c r="C3" s="364"/>
      <c r="D3" s="364"/>
      <c r="E3" s="364"/>
      <c r="F3" s="364"/>
    </row>
    <row r="4" spans="1:20" ht="16.7" customHeight="1" x14ac:dyDescent="0.2">
      <c r="A4" s="365" t="s">
        <v>4</v>
      </c>
      <c r="B4" s="365"/>
      <c r="C4" s="365"/>
      <c r="D4" s="365"/>
      <c r="E4" s="365"/>
      <c r="F4" s="365"/>
    </row>
    <row r="5" spans="1:20" ht="17.45" customHeight="1" x14ac:dyDescent="0.2">
      <c r="A5" s="5"/>
      <c r="B5" s="5"/>
      <c r="C5" s="16"/>
      <c r="D5" s="16"/>
      <c r="E5" s="16"/>
      <c r="F5" s="16"/>
    </row>
    <row r="6" spans="1:20" ht="17.45" customHeight="1" x14ac:dyDescent="0.2">
      <c r="A6" s="5" t="s">
        <v>5</v>
      </c>
      <c r="B6" s="6">
        <v>1</v>
      </c>
      <c r="C6" s="16"/>
      <c r="D6" s="16"/>
      <c r="E6" s="16"/>
      <c r="F6" s="16"/>
    </row>
    <row r="7" spans="1:20" ht="17.45" customHeight="1" x14ac:dyDescent="0.2">
      <c r="A7" s="366" t="s">
        <v>6</v>
      </c>
      <c r="B7" s="367"/>
      <c r="C7" s="357">
        <v>2</v>
      </c>
      <c r="D7" s="358"/>
      <c r="E7" s="16"/>
      <c r="F7" s="16"/>
    </row>
    <row r="8" spans="1:20" ht="17.45" customHeight="1" x14ac:dyDescent="0.2">
      <c r="A8" s="350" t="s">
        <v>7</v>
      </c>
      <c r="B8" s="350"/>
      <c r="C8" s="361">
        <v>3</v>
      </c>
      <c r="D8" s="362"/>
      <c r="E8" s="16"/>
      <c r="F8" s="16"/>
    </row>
    <row r="9" spans="1:20" ht="17.45" customHeight="1" x14ac:dyDescent="0.2">
      <c r="A9" s="350" t="s">
        <v>8</v>
      </c>
      <c r="B9" s="350"/>
      <c r="C9" s="361">
        <v>4</v>
      </c>
      <c r="D9" s="362"/>
      <c r="E9" s="16"/>
      <c r="F9" s="16"/>
    </row>
    <row r="10" spans="1:20" ht="17.45" customHeight="1" x14ac:dyDescent="0.2">
      <c r="A10" s="5"/>
      <c r="B10" s="5"/>
      <c r="C10" s="17"/>
      <c r="D10" s="17"/>
      <c r="E10" s="16"/>
      <c r="F10" s="16"/>
    </row>
    <row r="11" spans="1:20" ht="16.7" customHeight="1" x14ac:dyDescent="0.2">
      <c r="A11" s="8" t="s">
        <v>9</v>
      </c>
      <c r="B11" s="351" t="s">
        <v>10</v>
      </c>
      <c r="C11" s="351"/>
      <c r="D11" s="351"/>
      <c r="E11" s="351"/>
      <c r="F11" s="351"/>
    </row>
    <row r="12" spans="1:20" ht="16.7" customHeight="1" x14ac:dyDescent="0.2">
      <c r="A12" s="5"/>
      <c r="B12" s="18"/>
      <c r="C12" s="18"/>
      <c r="D12" s="19"/>
      <c r="E12" s="357">
        <v>5</v>
      </c>
      <c r="F12" s="358"/>
    </row>
    <row r="13" spans="1:20" ht="16.7" customHeight="1" x14ac:dyDescent="0.2">
      <c r="A13" s="5"/>
      <c r="B13" s="9" t="s">
        <v>11</v>
      </c>
      <c r="C13" s="355" t="s">
        <v>12</v>
      </c>
      <c r="D13" s="356"/>
      <c r="E13" s="354" t="s">
        <v>13</v>
      </c>
      <c r="F13" s="354"/>
      <c r="G13" s="20"/>
    </row>
    <row r="14" spans="1:20" ht="16.7" customHeight="1" x14ac:dyDescent="0.2">
      <c r="A14" s="5"/>
      <c r="B14" s="17"/>
      <c r="C14" s="359"/>
      <c r="D14" s="360"/>
      <c r="E14" s="10" t="s">
        <v>14</v>
      </c>
      <c r="F14" s="10" t="s">
        <v>15</v>
      </c>
      <c r="G14" s="20"/>
    </row>
    <row r="15" spans="1:20" ht="30.75" customHeight="1" x14ac:dyDescent="0.2">
      <c r="A15" s="5"/>
      <c r="B15" s="11" t="s">
        <v>16</v>
      </c>
      <c r="C15" s="12" t="s">
        <v>17</v>
      </c>
      <c r="D15" s="13" t="s">
        <v>18</v>
      </c>
      <c r="E15" s="14"/>
      <c r="F15" s="14"/>
      <c r="G15" s="20"/>
    </row>
    <row r="16" spans="1:20" ht="30.75" customHeight="1" x14ac:dyDescent="0.2">
      <c r="A16" s="5"/>
      <c r="B16" s="11" t="s">
        <v>19</v>
      </c>
      <c r="C16" s="352" t="s">
        <v>20</v>
      </c>
      <c r="D16" s="353"/>
      <c r="E16" s="14"/>
      <c r="F16" s="14"/>
      <c r="G16" s="20"/>
    </row>
    <row r="17" spans="1:7" ht="15" customHeight="1" x14ac:dyDescent="0.2">
      <c r="A17" s="5"/>
      <c r="B17" s="11" t="s">
        <v>21</v>
      </c>
      <c r="C17" s="352" t="s">
        <v>22</v>
      </c>
      <c r="D17" s="353"/>
      <c r="E17" s="14"/>
      <c r="F17" s="14"/>
      <c r="G17" s="20"/>
    </row>
    <row r="18" spans="1:7" ht="37.5" customHeight="1" x14ac:dyDescent="0.2">
      <c r="A18" s="5"/>
      <c r="B18" s="11" t="s">
        <v>23</v>
      </c>
      <c r="C18" s="352" t="s">
        <v>24</v>
      </c>
      <c r="D18" s="353"/>
      <c r="E18" s="14"/>
      <c r="F18" s="14"/>
      <c r="G18" s="20"/>
    </row>
    <row r="19" spans="1:7" ht="30.75" customHeight="1" x14ac:dyDescent="0.2">
      <c r="A19" s="5"/>
      <c r="B19" s="11" t="s">
        <v>25</v>
      </c>
      <c r="C19" s="352" t="s">
        <v>26</v>
      </c>
      <c r="D19" s="353"/>
      <c r="E19" s="14"/>
      <c r="F19" s="14"/>
      <c r="G19" s="20"/>
    </row>
    <row r="20" spans="1:7" ht="15" customHeight="1" x14ac:dyDescent="0.2">
      <c r="A20" s="5"/>
      <c r="B20" s="11" t="s">
        <v>27</v>
      </c>
      <c r="C20" s="352" t="s">
        <v>28</v>
      </c>
      <c r="D20" s="353"/>
      <c r="E20" s="14"/>
      <c r="F20" s="14"/>
      <c r="G20" s="20"/>
    </row>
    <row r="21" spans="1:7" ht="30.75" customHeight="1" x14ac:dyDescent="0.2">
      <c r="A21" s="5"/>
      <c r="B21" s="11" t="s">
        <v>29</v>
      </c>
      <c r="C21" s="352" t="s">
        <v>30</v>
      </c>
      <c r="D21" s="353"/>
      <c r="E21" s="14"/>
      <c r="F21" s="14"/>
      <c r="G21" s="20"/>
    </row>
    <row r="22" spans="1:7" ht="15" customHeight="1" x14ac:dyDescent="0.2">
      <c r="A22" s="5"/>
      <c r="B22" s="11" t="s">
        <v>31</v>
      </c>
      <c r="C22" s="352" t="s">
        <v>32</v>
      </c>
      <c r="D22" s="353"/>
      <c r="E22" s="14"/>
      <c r="F22" s="14"/>
      <c r="G22" s="20"/>
    </row>
    <row r="23" spans="1:7" ht="30.75" customHeight="1" x14ac:dyDescent="0.2">
      <c r="A23" s="5"/>
      <c r="B23" s="11" t="s">
        <v>33</v>
      </c>
      <c r="C23" s="352" t="s">
        <v>34</v>
      </c>
      <c r="D23" s="353"/>
      <c r="E23" s="14"/>
      <c r="F23" s="14"/>
      <c r="G23" s="20"/>
    </row>
    <row r="24" spans="1:7" ht="15" customHeight="1" x14ac:dyDescent="0.2">
      <c r="A24" s="5"/>
      <c r="B24" s="11" t="s">
        <v>35</v>
      </c>
      <c r="C24" s="352" t="s">
        <v>36</v>
      </c>
      <c r="D24" s="353"/>
      <c r="E24" s="14"/>
      <c r="F24" s="14"/>
      <c r="G24" s="20"/>
    </row>
    <row r="25" spans="1:7" ht="30.75" customHeight="1" x14ac:dyDescent="0.2">
      <c r="A25" s="5"/>
      <c r="B25" s="11" t="s">
        <v>37</v>
      </c>
      <c r="C25" s="352" t="s">
        <v>38</v>
      </c>
      <c r="D25" s="353"/>
      <c r="E25" s="14"/>
      <c r="F25" s="14"/>
      <c r="G25" s="20"/>
    </row>
    <row r="26" spans="1:7" ht="30.75" customHeight="1" x14ac:dyDescent="0.2">
      <c r="A26" s="5"/>
      <c r="B26" s="11" t="s">
        <v>39</v>
      </c>
      <c r="C26" s="352" t="s">
        <v>40</v>
      </c>
      <c r="D26" s="353"/>
      <c r="E26" s="21"/>
      <c r="F26" s="21"/>
      <c r="G26" s="20"/>
    </row>
    <row r="27" spans="1:7" ht="15" customHeight="1" x14ac:dyDescent="0.2">
      <c r="A27" s="5"/>
      <c r="B27" s="11" t="s">
        <v>41</v>
      </c>
      <c r="C27" s="352" t="s">
        <v>42</v>
      </c>
      <c r="D27" s="353"/>
      <c r="E27" s="14"/>
      <c r="F27" s="14"/>
      <c r="G27" s="20"/>
    </row>
    <row r="28" spans="1:7" ht="15" customHeight="1" x14ac:dyDescent="0.2">
      <c r="A28" s="5"/>
      <c r="B28" s="11" t="s">
        <v>43</v>
      </c>
      <c r="C28" s="352" t="s">
        <v>44</v>
      </c>
      <c r="D28" s="353"/>
      <c r="E28" s="14"/>
      <c r="F28" s="14"/>
      <c r="G28" s="20"/>
    </row>
    <row r="29" spans="1:7" ht="15" customHeight="1" x14ac:dyDescent="0.2">
      <c r="A29" s="5"/>
      <c r="B29" s="11" t="s">
        <v>45</v>
      </c>
      <c r="C29" s="352" t="s">
        <v>46</v>
      </c>
      <c r="D29" s="353"/>
      <c r="E29" s="14"/>
      <c r="F29" s="14"/>
      <c r="G29" s="20"/>
    </row>
    <row r="30" spans="1:7" ht="30.75" customHeight="1" x14ac:dyDescent="0.2">
      <c r="A30" s="5"/>
      <c r="B30" s="11" t="s">
        <v>47</v>
      </c>
      <c r="C30" s="352" t="s">
        <v>48</v>
      </c>
      <c r="D30" s="353"/>
      <c r="E30" s="14"/>
      <c r="F30" s="14"/>
      <c r="G30" s="20"/>
    </row>
    <row r="31" spans="1:7" ht="30.75" customHeight="1" x14ac:dyDescent="0.2">
      <c r="A31" s="5"/>
      <c r="B31" s="11" t="s">
        <v>49</v>
      </c>
      <c r="C31" s="352" t="s">
        <v>50</v>
      </c>
      <c r="D31" s="353"/>
      <c r="E31" s="14"/>
      <c r="F31" s="14"/>
      <c r="G31" s="20"/>
    </row>
    <row r="32" spans="1:7" ht="15" customHeight="1" x14ac:dyDescent="0.2">
      <c r="A32" s="5"/>
      <c r="B32" s="11" t="s">
        <v>51</v>
      </c>
      <c r="C32" s="352" t="s">
        <v>52</v>
      </c>
      <c r="D32" s="353"/>
      <c r="E32" s="14"/>
      <c r="F32" s="14"/>
      <c r="G32" s="20"/>
    </row>
    <row r="33" spans="1:7" ht="30.75" customHeight="1" x14ac:dyDescent="0.2">
      <c r="A33" s="5"/>
      <c r="B33" s="11" t="s">
        <v>53</v>
      </c>
      <c r="C33" s="352" t="s">
        <v>54</v>
      </c>
      <c r="D33" s="353"/>
      <c r="E33" s="14"/>
      <c r="F33" s="14"/>
      <c r="G33" s="20"/>
    </row>
    <row r="34" spans="1:7" ht="15" customHeight="1" x14ac:dyDescent="0.2">
      <c r="A34" s="5"/>
      <c r="B34" s="11" t="s">
        <v>55</v>
      </c>
      <c r="C34" s="352" t="s">
        <v>56</v>
      </c>
      <c r="D34" s="353"/>
      <c r="E34" s="14"/>
      <c r="F34" s="14"/>
      <c r="G34" s="20"/>
    </row>
    <row r="35" spans="1:7" ht="30.75" customHeight="1" x14ac:dyDescent="0.2">
      <c r="A35" s="5"/>
      <c r="B35" s="11" t="s">
        <v>57</v>
      </c>
      <c r="C35" s="352" t="s">
        <v>58</v>
      </c>
      <c r="D35" s="353"/>
      <c r="E35" s="14"/>
      <c r="F35" s="14"/>
      <c r="G35" s="20"/>
    </row>
    <row r="36" spans="1:7" ht="15" customHeight="1" x14ac:dyDescent="0.2">
      <c r="A36" s="5"/>
      <c r="B36" s="11"/>
      <c r="C36" s="12"/>
      <c r="D36" s="5"/>
      <c r="E36" s="22"/>
      <c r="F36" s="22"/>
    </row>
    <row r="37" spans="1:7" ht="16.7" customHeight="1" x14ac:dyDescent="0.2">
      <c r="A37" s="8" t="s">
        <v>59</v>
      </c>
      <c r="B37" s="351" t="s">
        <v>60</v>
      </c>
      <c r="C37" s="351"/>
      <c r="D37" s="351"/>
      <c r="E37" s="351"/>
      <c r="F37" s="351"/>
    </row>
    <row r="38" spans="1:7" ht="10.7" customHeight="1" x14ac:dyDescent="0.2">
      <c r="A38" s="5"/>
      <c r="B38" s="5"/>
      <c r="C38" s="5"/>
      <c r="D38" s="5"/>
      <c r="E38" s="5"/>
      <c r="F38" s="5"/>
    </row>
    <row r="39" spans="1:7" ht="30" customHeight="1" x14ac:dyDescent="0.2">
      <c r="A39" s="15" t="s">
        <v>61</v>
      </c>
      <c r="B39" s="351" t="s">
        <v>62</v>
      </c>
      <c r="C39" s="351"/>
      <c r="D39" s="351"/>
      <c r="E39" s="351"/>
      <c r="F39" s="351"/>
    </row>
    <row r="40" spans="1:7" ht="10.7" customHeight="1" x14ac:dyDescent="0.2">
      <c r="A40" s="5"/>
      <c r="B40" s="18"/>
      <c r="C40" s="18"/>
      <c r="D40" s="5"/>
      <c r="E40" s="5"/>
      <c r="F40" s="5"/>
    </row>
    <row r="41" spans="1:7" ht="15" customHeight="1" x14ac:dyDescent="0.2">
      <c r="A41" s="350" t="s">
        <v>63</v>
      </c>
      <c r="B41" s="350"/>
      <c r="C41" s="6">
        <v>6</v>
      </c>
      <c r="D41" s="5"/>
      <c r="E41" s="5"/>
      <c r="F41" s="5"/>
    </row>
    <row r="42" spans="1:7" ht="15" customHeight="1" x14ac:dyDescent="0.2">
      <c r="A42" s="350" t="s">
        <v>64</v>
      </c>
      <c r="B42" s="350"/>
      <c r="C42" s="7">
        <v>7</v>
      </c>
      <c r="D42" s="5"/>
      <c r="E42" s="5"/>
      <c r="F42" s="5"/>
    </row>
    <row r="43" spans="1:7" ht="15" customHeight="1" x14ac:dyDescent="0.2">
      <c r="C43" s="23"/>
    </row>
    <row r="44" spans="1:7" ht="15" customHeight="1" x14ac:dyDescent="0.2"/>
    <row r="45" spans="1:7" ht="15" customHeight="1" x14ac:dyDescent="0.2"/>
    <row r="46" spans="1:7" ht="15" customHeight="1" x14ac:dyDescent="0.2"/>
    <row r="47" spans="1:7" ht="15" customHeight="1" x14ac:dyDescent="0.2"/>
    <row r="48" spans="1:7" ht="15" customHeight="1" x14ac:dyDescent="0.2"/>
    <row r="49" ht="15" customHeight="1" x14ac:dyDescent="0.2"/>
    <row r="50" ht="15" customHeight="1" x14ac:dyDescent="0.2"/>
    <row r="51" ht="15" customHeight="1" x14ac:dyDescent="0.2"/>
  </sheetData>
  <mergeCells count="40">
    <mergeCell ref="A1:B1"/>
    <mergeCell ref="A2:F2"/>
    <mergeCell ref="A3:F3"/>
    <mergeCell ref="A4:F4"/>
    <mergeCell ref="A7:B7"/>
    <mergeCell ref="E1:F1"/>
    <mergeCell ref="A8:B8"/>
    <mergeCell ref="A9:B9"/>
    <mergeCell ref="C8:D8"/>
    <mergeCell ref="C9:D9"/>
    <mergeCell ref="C7:D7"/>
    <mergeCell ref="E13:F13"/>
    <mergeCell ref="C13:D13"/>
    <mergeCell ref="E12:F12"/>
    <mergeCell ref="B11:F11"/>
    <mergeCell ref="C14:D14"/>
    <mergeCell ref="C16:D16"/>
    <mergeCell ref="C17:D17"/>
    <mergeCell ref="C20:D20"/>
    <mergeCell ref="C21:D21"/>
    <mergeCell ref="C19:D19"/>
    <mergeCell ref="C18:D18"/>
    <mergeCell ref="C25:D25"/>
    <mergeCell ref="C23:D23"/>
    <mergeCell ref="C22:D22"/>
    <mergeCell ref="C26:D26"/>
    <mergeCell ref="C24:D24"/>
    <mergeCell ref="C27:D27"/>
    <mergeCell ref="C28:D28"/>
    <mergeCell ref="C29:D29"/>
    <mergeCell ref="C32:D32"/>
    <mergeCell ref="C33:D33"/>
    <mergeCell ref="C31:D31"/>
    <mergeCell ref="C30:D30"/>
    <mergeCell ref="A42:B42"/>
    <mergeCell ref="B37:F37"/>
    <mergeCell ref="C34:D34"/>
    <mergeCell ref="C35:D35"/>
    <mergeCell ref="B39:F39"/>
    <mergeCell ref="A41:B41"/>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1"/>
  <sheetViews>
    <sheetView showRuler="0" workbookViewId="0"/>
  </sheetViews>
  <sheetFormatPr defaultColWidth="13.140625" defaultRowHeight="12.75" x14ac:dyDescent="0.2"/>
  <cols>
    <col min="1" max="1" width="22.140625" customWidth="1"/>
    <col min="2" max="2" width="2.42578125" customWidth="1"/>
    <col min="3" max="3" width="27.7109375" customWidth="1"/>
    <col min="4" max="4" width="2.42578125" customWidth="1"/>
    <col min="5" max="5" width="27.7109375" customWidth="1"/>
    <col min="6" max="6" width="2.42578125" customWidth="1"/>
    <col min="7" max="7" width="27.7109375" customWidth="1"/>
  </cols>
  <sheetData>
    <row r="1" spans="1:7" ht="13.35" customHeight="1" x14ac:dyDescent="0.2">
      <c r="A1" s="42" t="s">
        <v>256</v>
      </c>
      <c r="B1" s="75"/>
      <c r="C1" s="75"/>
      <c r="D1" s="75"/>
      <c r="E1" s="75"/>
      <c r="F1" s="75"/>
      <c r="G1" s="3" t="s">
        <v>1</v>
      </c>
    </row>
    <row r="2" spans="1:7" ht="13.35" customHeight="1" x14ac:dyDescent="0.2">
      <c r="A2" s="397" t="s">
        <v>2</v>
      </c>
      <c r="B2" s="397"/>
      <c r="C2" s="397"/>
      <c r="D2" s="397"/>
      <c r="E2" s="397"/>
      <c r="F2" s="397"/>
      <c r="G2" s="397"/>
    </row>
    <row r="3" spans="1:7" ht="13.35" customHeight="1" x14ac:dyDescent="0.2">
      <c r="A3" s="397" t="s">
        <v>3</v>
      </c>
      <c r="B3" s="397"/>
      <c r="C3" s="397"/>
      <c r="D3" s="397"/>
      <c r="E3" s="397"/>
      <c r="F3" s="397"/>
      <c r="G3" s="397"/>
    </row>
    <row r="4" spans="1:7" ht="17.45" customHeight="1" x14ac:dyDescent="0.25">
      <c r="A4" s="394" t="s">
        <v>257</v>
      </c>
      <c r="B4" s="394"/>
      <c r="C4" s="394"/>
      <c r="D4" s="394"/>
      <c r="E4" s="394"/>
      <c r="F4" s="394"/>
      <c r="G4" s="394"/>
    </row>
    <row r="5" spans="1:7" ht="16.7" customHeight="1" x14ac:dyDescent="0.2">
      <c r="A5" s="79"/>
      <c r="B5" s="79"/>
      <c r="C5" s="79"/>
      <c r="D5" s="119"/>
      <c r="E5" s="396" t="s">
        <v>5</v>
      </c>
      <c r="F5" s="396"/>
      <c r="G5" s="47">
        <v>1</v>
      </c>
    </row>
    <row r="6" spans="1:7" ht="30" customHeight="1" x14ac:dyDescent="0.2">
      <c r="A6" s="48" t="s">
        <v>7</v>
      </c>
      <c r="B6" s="379">
        <v>2</v>
      </c>
      <c r="C6" s="380"/>
      <c r="D6" s="79"/>
      <c r="E6" s="396" t="s">
        <v>6</v>
      </c>
      <c r="F6" s="396"/>
      <c r="G6" s="50">
        <v>3</v>
      </c>
    </row>
    <row r="7" spans="1:7" ht="30" customHeight="1" x14ac:dyDescent="0.2">
      <c r="A7" s="48" t="s">
        <v>96</v>
      </c>
      <c r="B7" s="398">
        <v>4</v>
      </c>
      <c r="C7" s="393"/>
      <c r="D7" s="79"/>
      <c r="E7" s="396" t="s">
        <v>97</v>
      </c>
      <c r="F7" s="396"/>
      <c r="G7" s="50">
        <v>5</v>
      </c>
    </row>
    <row r="8" spans="1:7" ht="13.35" customHeight="1" x14ac:dyDescent="0.2">
      <c r="A8" s="130"/>
      <c r="B8" s="81"/>
      <c r="C8" s="123"/>
      <c r="D8" s="132"/>
      <c r="E8" s="82"/>
      <c r="F8" s="82"/>
      <c r="G8" s="123"/>
    </row>
    <row r="9" spans="1:7" ht="13.35" customHeight="1" x14ac:dyDescent="0.2">
      <c r="A9" s="86"/>
      <c r="B9" s="133"/>
      <c r="C9" s="86"/>
      <c r="D9" s="133"/>
      <c r="E9" s="87"/>
      <c r="F9" s="86"/>
      <c r="G9" s="87"/>
    </row>
    <row r="10" spans="1:7" ht="13.35" customHeight="1" x14ac:dyDescent="0.2">
      <c r="A10" s="185"/>
      <c r="B10" s="44"/>
      <c r="C10" s="182">
        <v>6</v>
      </c>
      <c r="D10" s="44"/>
      <c r="E10" s="182">
        <v>7</v>
      </c>
      <c r="F10" s="66"/>
      <c r="G10" s="182">
        <v>8</v>
      </c>
    </row>
    <row r="11" spans="1:7" ht="13.35" customHeight="1" x14ac:dyDescent="0.2">
      <c r="A11" s="183" t="s">
        <v>258</v>
      </c>
      <c r="B11" s="44"/>
      <c r="C11" s="183" t="s">
        <v>153</v>
      </c>
      <c r="D11" s="44"/>
      <c r="E11" s="183" t="s">
        <v>259</v>
      </c>
      <c r="F11" s="66"/>
      <c r="G11" s="183" t="s">
        <v>260</v>
      </c>
    </row>
    <row r="12" spans="1:7" ht="44.1" customHeight="1" x14ac:dyDescent="0.2">
      <c r="A12" s="184" t="s">
        <v>261</v>
      </c>
      <c r="B12" s="44" t="s">
        <v>140</v>
      </c>
      <c r="C12" s="139"/>
      <c r="D12" s="66" t="s">
        <v>140</v>
      </c>
      <c r="E12" s="139"/>
      <c r="F12" s="66" t="s">
        <v>140</v>
      </c>
      <c r="G12" s="139"/>
    </row>
    <row r="13" spans="1:7" ht="44.1" customHeight="1" x14ac:dyDescent="0.2">
      <c r="A13" s="75" t="s">
        <v>262</v>
      </c>
      <c r="B13" s="44" t="s">
        <v>140</v>
      </c>
      <c r="C13" s="139"/>
      <c r="D13" s="44"/>
      <c r="E13" s="149"/>
      <c r="F13" s="44"/>
      <c r="G13" s="139"/>
    </row>
    <row r="14" spans="1:7" ht="44.1" customHeight="1" x14ac:dyDescent="0.2">
      <c r="A14" s="75" t="s">
        <v>263</v>
      </c>
      <c r="B14" s="44" t="s">
        <v>140</v>
      </c>
      <c r="C14" s="142">
        <v>9</v>
      </c>
      <c r="D14" s="66" t="s">
        <v>140</v>
      </c>
      <c r="E14" s="74">
        <v>10</v>
      </c>
      <c r="F14" s="66" t="s">
        <v>140</v>
      </c>
      <c r="G14" s="142">
        <v>11</v>
      </c>
    </row>
    <row r="15" spans="1:7" ht="13.35" customHeight="1" x14ac:dyDescent="0.2">
      <c r="A15" s="79"/>
      <c r="B15" s="119"/>
      <c r="C15" s="86"/>
      <c r="D15" s="119"/>
      <c r="E15" s="86"/>
      <c r="F15" s="79"/>
      <c r="G15" s="86"/>
    </row>
    <row r="16" spans="1:7" ht="13.35" customHeight="1" x14ac:dyDescent="0.2">
      <c r="A16" s="79"/>
      <c r="B16" s="119"/>
      <c r="C16" s="79"/>
      <c r="D16" s="119"/>
      <c r="E16" s="79"/>
      <c r="F16" s="79"/>
      <c r="G16" s="79"/>
    </row>
    <row r="17" spans="1:8" ht="13.35" customHeight="1" x14ac:dyDescent="0.2">
      <c r="A17" s="79"/>
      <c r="B17" s="119"/>
      <c r="C17" s="79"/>
      <c r="D17" s="119"/>
      <c r="E17" s="79"/>
      <c r="F17" s="79"/>
      <c r="G17" s="79"/>
    </row>
    <row r="18" spans="1:8" ht="13.35" customHeight="1" x14ac:dyDescent="0.2">
      <c r="A18" s="79"/>
      <c r="B18" s="119"/>
      <c r="C18" s="49"/>
      <c r="D18" s="147"/>
      <c r="E18" s="103"/>
      <c r="F18" s="103"/>
      <c r="G18" s="103"/>
    </row>
    <row r="19" spans="1:8" ht="13.35" customHeight="1" x14ac:dyDescent="0.2">
      <c r="A19" s="77" t="s">
        <v>264</v>
      </c>
      <c r="B19" s="157"/>
      <c r="C19" s="420">
        <v>12</v>
      </c>
      <c r="D19" s="421"/>
      <c r="E19" s="421"/>
      <c r="F19" s="421"/>
      <c r="G19" s="422"/>
      <c r="H19" s="20"/>
    </row>
    <row r="20" spans="1:8" ht="13.35" customHeight="1" x14ac:dyDescent="0.2">
      <c r="A20" s="79"/>
      <c r="B20" s="157"/>
      <c r="C20" s="423"/>
      <c r="D20" s="424"/>
      <c r="E20" s="424"/>
      <c r="F20" s="424"/>
      <c r="G20" s="425"/>
      <c r="H20" s="20"/>
    </row>
    <row r="21" spans="1:8" ht="13.35" customHeight="1" x14ac:dyDescent="0.2">
      <c r="A21" s="79"/>
      <c r="B21" s="157"/>
      <c r="C21" s="423"/>
      <c r="D21" s="424"/>
      <c r="E21" s="424"/>
      <c r="F21" s="424"/>
      <c r="G21" s="425"/>
      <c r="H21" s="20"/>
    </row>
    <row r="22" spans="1:8" ht="13.35" customHeight="1" x14ac:dyDescent="0.2">
      <c r="A22" s="79"/>
      <c r="B22" s="157"/>
      <c r="C22" s="423"/>
      <c r="D22" s="424"/>
      <c r="E22" s="424"/>
      <c r="F22" s="424"/>
      <c r="G22" s="425"/>
      <c r="H22" s="20"/>
    </row>
    <row r="23" spans="1:8" ht="13.35" customHeight="1" x14ac:dyDescent="0.2">
      <c r="A23" s="79"/>
      <c r="B23" s="157"/>
      <c r="C23" s="426"/>
      <c r="D23" s="427"/>
      <c r="E23" s="427"/>
      <c r="F23" s="427"/>
      <c r="G23" s="428"/>
      <c r="H23" s="20"/>
    </row>
    <row r="24" spans="1:8" ht="13.35" customHeight="1" x14ac:dyDescent="0.2">
      <c r="A24" s="79"/>
      <c r="B24" s="119"/>
      <c r="C24" s="106"/>
      <c r="D24" s="126"/>
      <c r="E24" s="106"/>
      <c r="F24" s="106"/>
      <c r="G24" s="106"/>
    </row>
    <row r="25" spans="1:8" ht="13.35" customHeight="1" x14ac:dyDescent="0.2">
      <c r="A25" s="79"/>
      <c r="B25" s="119"/>
      <c r="C25" s="79"/>
      <c r="D25" s="119"/>
      <c r="E25" s="79"/>
      <c r="F25" s="79"/>
      <c r="G25" s="79"/>
    </row>
    <row r="26" spans="1:8" ht="13.35" customHeight="1" x14ac:dyDescent="0.2">
      <c r="A26" s="79"/>
      <c r="B26" s="119"/>
      <c r="C26" s="79"/>
      <c r="D26" s="119"/>
      <c r="E26" s="79"/>
      <c r="F26" s="79"/>
      <c r="G26" s="79"/>
    </row>
    <row r="27" spans="1:8" ht="12.6" customHeight="1" x14ac:dyDescent="0.2">
      <c r="A27" s="79"/>
      <c r="B27" s="119"/>
      <c r="C27" s="79"/>
      <c r="D27" s="119"/>
      <c r="E27" s="79"/>
      <c r="F27" s="79"/>
      <c r="G27" s="79"/>
    </row>
    <row r="28" spans="1:8" ht="30" customHeight="1" x14ac:dyDescent="0.2">
      <c r="A28" s="75" t="s">
        <v>63</v>
      </c>
      <c r="B28" s="379">
        <v>13</v>
      </c>
      <c r="C28" s="380"/>
      <c r="D28" s="380"/>
      <c r="E28" s="377" t="s">
        <v>64</v>
      </c>
      <c r="F28" s="377"/>
      <c r="G28" s="76">
        <v>14</v>
      </c>
    </row>
    <row r="29" spans="1:8" ht="15" customHeight="1" x14ac:dyDescent="0.2">
      <c r="B29" s="23"/>
      <c r="C29" s="23"/>
      <c r="D29" s="23"/>
      <c r="G29" s="23"/>
    </row>
    <row r="30" spans="1:8" ht="15" customHeight="1" x14ac:dyDescent="0.2"/>
    <row r="31" spans="1:8" ht="15" customHeight="1" x14ac:dyDescent="0.2"/>
  </sheetData>
  <mergeCells count="11">
    <mergeCell ref="C19:G23"/>
    <mergeCell ref="E28:F28"/>
    <mergeCell ref="B28:D28"/>
    <mergeCell ref="A2:G2"/>
    <mergeCell ref="A4:G4"/>
    <mergeCell ref="A3:G3"/>
    <mergeCell ref="B6:C6"/>
    <mergeCell ref="B7:C7"/>
    <mergeCell ref="E6:F6"/>
    <mergeCell ref="E7:F7"/>
    <mergeCell ref="E5:F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51"/>
  <sheetViews>
    <sheetView showRuler="0" workbookViewId="0">
      <selection sqref="A1:B1"/>
    </sheetView>
  </sheetViews>
  <sheetFormatPr defaultColWidth="13.140625" defaultRowHeight="12.75" x14ac:dyDescent="0.2"/>
  <cols>
    <col min="1" max="1" width="4.5703125" customWidth="1"/>
    <col min="2" max="2" width="17.140625" customWidth="1"/>
    <col min="3" max="3" width="5.5703125" customWidth="1"/>
    <col min="4" max="4" width="2.42578125" customWidth="1"/>
    <col min="5" max="5" width="22.140625" customWidth="1"/>
    <col min="6" max="6" width="2.42578125" customWidth="1"/>
    <col min="7" max="7" width="35.42578125" customWidth="1"/>
    <col min="8" max="8" width="18.85546875" customWidth="1"/>
    <col min="9" max="9" width="2.42578125" customWidth="1"/>
    <col min="10" max="10" width="13.42578125" customWidth="1"/>
    <col min="11" max="11" width="2.42578125" customWidth="1"/>
    <col min="12" max="13" width="15.5703125" customWidth="1"/>
    <col min="14" max="15" width="9.42578125" customWidth="1"/>
  </cols>
  <sheetData>
    <row r="1" spans="1:15" ht="13.35" customHeight="1" x14ac:dyDescent="0.2">
      <c r="A1" s="432" t="s">
        <v>269</v>
      </c>
      <c r="B1" s="432"/>
      <c r="C1" s="75"/>
      <c r="D1" s="75"/>
      <c r="E1" s="75"/>
      <c r="F1" s="75"/>
      <c r="G1" s="75"/>
      <c r="H1" s="75"/>
      <c r="I1" s="75"/>
      <c r="J1" s="75"/>
      <c r="K1" s="75"/>
      <c r="L1" s="3" t="s">
        <v>1</v>
      </c>
      <c r="M1" s="79"/>
      <c r="N1" s="79"/>
      <c r="O1" s="79"/>
    </row>
    <row r="2" spans="1:15" ht="13.35" customHeight="1" x14ac:dyDescent="0.2">
      <c r="A2" s="397" t="s">
        <v>2</v>
      </c>
      <c r="B2" s="397"/>
      <c r="C2" s="397"/>
      <c r="D2" s="397"/>
      <c r="E2" s="397"/>
      <c r="F2" s="397"/>
      <c r="G2" s="397"/>
      <c r="H2" s="397"/>
      <c r="I2" s="397"/>
      <c r="J2" s="397"/>
      <c r="K2" s="397"/>
      <c r="L2" s="397"/>
      <c r="M2" s="79"/>
      <c r="N2" s="79"/>
      <c r="O2" s="79"/>
    </row>
    <row r="3" spans="1:15" ht="13.35" customHeight="1" x14ac:dyDescent="0.2">
      <c r="A3" s="397" t="s">
        <v>3</v>
      </c>
      <c r="B3" s="397"/>
      <c r="C3" s="397"/>
      <c r="D3" s="397"/>
      <c r="E3" s="397"/>
      <c r="F3" s="397"/>
      <c r="G3" s="397"/>
      <c r="H3" s="397"/>
      <c r="I3" s="397"/>
      <c r="J3" s="397"/>
      <c r="K3" s="397"/>
      <c r="L3" s="397"/>
      <c r="M3" s="79"/>
      <c r="N3" s="79"/>
      <c r="O3" s="79"/>
    </row>
    <row r="4" spans="1:15" ht="17.45" customHeight="1" x14ac:dyDescent="0.25">
      <c r="A4" s="394" t="s">
        <v>270</v>
      </c>
      <c r="B4" s="394"/>
      <c r="C4" s="394"/>
      <c r="D4" s="394"/>
      <c r="E4" s="394"/>
      <c r="F4" s="394"/>
      <c r="G4" s="394"/>
      <c r="H4" s="394"/>
      <c r="I4" s="394"/>
      <c r="J4" s="394"/>
      <c r="K4" s="394"/>
      <c r="L4" s="394"/>
      <c r="M4" s="79"/>
      <c r="N4" s="79"/>
      <c r="O4" s="79"/>
    </row>
    <row r="5" spans="1:15" ht="16.7" customHeight="1" x14ac:dyDescent="0.2">
      <c r="A5" s="79"/>
      <c r="B5" s="79"/>
      <c r="C5" s="79"/>
      <c r="D5" s="79"/>
      <c r="E5" s="79"/>
      <c r="F5" s="79"/>
      <c r="G5" s="79"/>
      <c r="H5" s="79"/>
      <c r="I5" s="79"/>
      <c r="J5" s="46" t="s">
        <v>5</v>
      </c>
      <c r="K5" s="379">
        <v>1</v>
      </c>
      <c r="L5" s="380"/>
      <c r="M5" s="79"/>
      <c r="N5" s="79"/>
      <c r="O5" s="79"/>
    </row>
    <row r="6" spans="1:15" ht="30" customHeight="1" x14ac:dyDescent="0.2">
      <c r="A6" s="388" t="s">
        <v>7</v>
      </c>
      <c r="B6" s="388"/>
      <c r="C6" s="379">
        <v>2</v>
      </c>
      <c r="D6" s="380"/>
      <c r="E6" s="380"/>
      <c r="F6" s="380"/>
      <c r="G6" s="380"/>
      <c r="H6" s="396" t="s">
        <v>6</v>
      </c>
      <c r="I6" s="396"/>
      <c r="J6" s="396"/>
      <c r="K6" s="398">
        <v>3</v>
      </c>
      <c r="L6" s="393"/>
      <c r="M6" s="79"/>
      <c r="N6" s="79"/>
      <c r="O6" s="79"/>
    </row>
    <row r="7" spans="1:15" ht="30" customHeight="1" x14ac:dyDescent="0.2">
      <c r="A7" s="388" t="s">
        <v>96</v>
      </c>
      <c r="B7" s="388"/>
      <c r="C7" s="398">
        <v>4</v>
      </c>
      <c r="D7" s="393"/>
      <c r="E7" s="393"/>
      <c r="F7" s="393"/>
      <c r="G7" s="393"/>
      <c r="H7" s="396" t="s">
        <v>97</v>
      </c>
      <c r="I7" s="396"/>
      <c r="J7" s="396"/>
      <c r="K7" s="398">
        <v>5</v>
      </c>
      <c r="L7" s="393"/>
      <c r="M7" s="79"/>
      <c r="N7" s="79"/>
      <c r="O7" s="79"/>
    </row>
    <row r="8" spans="1:15" ht="14.1" customHeight="1" x14ac:dyDescent="0.2">
      <c r="A8" s="80"/>
      <c r="B8" s="80"/>
      <c r="C8" s="189"/>
      <c r="D8" s="189"/>
      <c r="E8" s="189"/>
      <c r="F8" s="84"/>
      <c r="G8" s="84"/>
      <c r="H8" s="190"/>
      <c r="I8" s="191"/>
      <c r="J8" s="82"/>
      <c r="K8" s="123"/>
      <c r="L8" s="189"/>
      <c r="M8" s="79"/>
      <c r="N8" s="79"/>
      <c r="O8" s="79"/>
    </row>
    <row r="9" spans="1:15" ht="13.35" customHeight="1" x14ac:dyDescent="0.2">
      <c r="A9" s="145"/>
      <c r="B9" s="145"/>
      <c r="C9" s="85"/>
      <c r="D9" s="85"/>
      <c r="E9" s="85"/>
      <c r="F9" s="87"/>
      <c r="G9" s="87"/>
      <c r="H9" s="192"/>
      <c r="I9" s="193"/>
      <c r="J9" s="86"/>
      <c r="K9" s="86"/>
      <c r="L9" s="85"/>
      <c r="M9" s="79"/>
      <c r="N9" s="79"/>
      <c r="O9" s="79"/>
    </row>
    <row r="10" spans="1:15" ht="13.35" customHeight="1" x14ac:dyDescent="0.2">
      <c r="A10" s="66"/>
      <c r="B10" s="430" t="s">
        <v>271</v>
      </c>
      <c r="C10" s="430"/>
      <c r="D10" s="44"/>
      <c r="E10" s="392" t="s">
        <v>272</v>
      </c>
      <c r="F10" s="44"/>
      <c r="G10" s="419" t="s">
        <v>273</v>
      </c>
      <c r="H10" s="419"/>
      <c r="I10" s="44"/>
      <c r="J10" s="392" t="s">
        <v>274</v>
      </c>
      <c r="K10" s="44"/>
      <c r="L10" s="392" t="s">
        <v>275</v>
      </c>
      <c r="M10" s="119"/>
      <c r="N10" s="119"/>
      <c r="O10" s="79"/>
    </row>
    <row r="11" spans="1:15" ht="13.35" customHeight="1" x14ac:dyDescent="0.2">
      <c r="A11" s="66"/>
      <c r="B11" s="431"/>
      <c r="C11" s="431"/>
      <c r="D11" s="44"/>
      <c r="E11" s="419"/>
      <c r="F11" s="44"/>
      <c r="G11" s="177" t="s">
        <v>276</v>
      </c>
      <c r="H11" s="177" t="s">
        <v>277</v>
      </c>
      <c r="I11" s="44"/>
      <c r="J11" s="419"/>
      <c r="K11" s="44"/>
      <c r="L11" s="419"/>
      <c r="M11" s="79"/>
      <c r="N11" s="79"/>
      <c r="O11" s="79"/>
    </row>
    <row r="12" spans="1:15" ht="17.45" customHeight="1" x14ac:dyDescent="0.2">
      <c r="A12" s="188">
        <v>1</v>
      </c>
      <c r="B12" s="398">
        <v>6</v>
      </c>
      <c r="C12" s="393"/>
      <c r="D12" s="122"/>
      <c r="E12" s="50">
        <v>7</v>
      </c>
      <c r="F12" s="122"/>
      <c r="G12" s="398">
        <v>8</v>
      </c>
      <c r="H12" s="393"/>
      <c r="I12" s="122"/>
      <c r="J12" s="50">
        <v>9</v>
      </c>
      <c r="K12" s="122"/>
      <c r="L12" s="50">
        <v>10</v>
      </c>
      <c r="M12" s="79"/>
      <c r="N12" s="79"/>
      <c r="O12" s="79"/>
    </row>
    <row r="13" spans="1:15" ht="17.45" customHeight="1" x14ac:dyDescent="0.2">
      <c r="A13" s="188">
        <v>2</v>
      </c>
      <c r="B13" s="429"/>
      <c r="C13" s="429"/>
      <c r="D13" s="66"/>
      <c r="E13" s="177"/>
      <c r="F13" s="44"/>
      <c r="G13" s="177"/>
      <c r="H13" s="177"/>
      <c r="I13" s="44"/>
      <c r="J13" s="169"/>
      <c r="K13" s="66"/>
      <c r="L13" s="169"/>
      <c r="M13" s="79"/>
      <c r="N13" s="79"/>
      <c r="O13" s="79"/>
    </row>
    <row r="14" spans="1:15" ht="17.45" customHeight="1" x14ac:dyDescent="0.2">
      <c r="A14" s="188">
        <v>3</v>
      </c>
      <c r="B14" s="429"/>
      <c r="C14" s="429"/>
      <c r="D14" s="66"/>
      <c r="E14" s="177"/>
      <c r="F14" s="44"/>
      <c r="G14" s="177"/>
      <c r="H14" s="177"/>
      <c r="I14" s="44"/>
      <c r="J14" s="169"/>
      <c r="K14" s="66"/>
      <c r="L14" s="169"/>
      <c r="M14" s="79"/>
      <c r="N14" s="79"/>
      <c r="O14" s="79"/>
    </row>
    <row r="15" spans="1:15" ht="17.45" customHeight="1" x14ac:dyDescent="0.2">
      <c r="A15" s="188">
        <v>4</v>
      </c>
      <c r="B15" s="429"/>
      <c r="C15" s="429"/>
      <c r="D15" s="66"/>
      <c r="E15" s="177"/>
      <c r="F15" s="44"/>
      <c r="G15" s="177"/>
      <c r="H15" s="177"/>
      <c r="I15" s="44"/>
      <c r="J15" s="169"/>
      <c r="K15" s="66"/>
      <c r="L15" s="169"/>
      <c r="M15" s="79"/>
      <c r="N15" s="79"/>
      <c r="O15" s="79"/>
    </row>
    <row r="16" spans="1:15" ht="17.45" customHeight="1" x14ac:dyDescent="0.2">
      <c r="A16" s="188">
        <v>5</v>
      </c>
      <c r="B16" s="429"/>
      <c r="C16" s="429"/>
      <c r="D16" s="66"/>
      <c r="E16" s="177"/>
      <c r="F16" s="44"/>
      <c r="G16" s="177"/>
      <c r="H16" s="177"/>
      <c r="I16" s="44"/>
      <c r="J16" s="169"/>
      <c r="K16" s="66"/>
      <c r="L16" s="169"/>
      <c r="M16" s="79"/>
      <c r="N16" s="79"/>
      <c r="O16" s="79"/>
    </row>
    <row r="17" spans="1:15" ht="17.45" customHeight="1" x14ac:dyDescent="0.2">
      <c r="A17" s="188">
        <v>6</v>
      </c>
      <c r="B17" s="429"/>
      <c r="C17" s="429"/>
      <c r="D17" s="79"/>
      <c r="E17" s="68"/>
      <c r="F17" s="119"/>
      <c r="G17" s="68"/>
      <c r="H17" s="68"/>
      <c r="I17" s="119"/>
      <c r="J17" s="104"/>
      <c r="K17" s="79"/>
      <c r="L17" s="104"/>
      <c r="M17" s="79"/>
      <c r="N17" s="79"/>
      <c r="O17" s="79"/>
    </row>
    <row r="18" spans="1:15" ht="17.45" customHeight="1" x14ac:dyDescent="0.2">
      <c r="A18" s="188">
        <v>7</v>
      </c>
      <c r="B18" s="429"/>
      <c r="C18" s="429"/>
      <c r="D18" s="79"/>
      <c r="E18" s="68"/>
      <c r="F18" s="119"/>
      <c r="G18" s="68"/>
      <c r="H18" s="68"/>
      <c r="I18" s="119"/>
      <c r="J18" s="104"/>
      <c r="K18" s="79"/>
      <c r="L18" s="104"/>
      <c r="M18" s="79"/>
      <c r="N18" s="79"/>
      <c r="O18" s="79"/>
    </row>
    <row r="19" spans="1:15" ht="17.45" customHeight="1" x14ac:dyDescent="0.2">
      <c r="A19" s="188">
        <v>8</v>
      </c>
      <c r="B19" s="429"/>
      <c r="C19" s="429"/>
      <c r="D19" s="79"/>
      <c r="E19" s="68"/>
      <c r="F19" s="119"/>
      <c r="G19" s="68"/>
      <c r="H19" s="68"/>
      <c r="I19" s="119"/>
      <c r="J19" s="104"/>
      <c r="K19" s="79"/>
      <c r="L19" s="104"/>
      <c r="M19" s="79"/>
      <c r="N19" s="79"/>
      <c r="O19" s="79"/>
    </row>
    <row r="20" spans="1:15" ht="17.45" customHeight="1" x14ac:dyDescent="0.2">
      <c r="A20" s="188">
        <v>9</v>
      </c>
      <c r="B20" s="429"/>
      <c r="C20" s="429"/>
      <c r="D20" s="79"/>
      <c r="E20" s="68"/>
      <c r="F20" s="119"/>
      <c r="G20" s="68"/>
      <c r="H20" s="68"/>
      <c r="I20" s="119"/>
      <c r="J20" s="104"/>
      <c r="K20" s="79"/>
      <c r="L20" s="104"/>
      <c r="M20" s="79"/>
      <c r="N20" s="79"/>
      <c r="O20" s="79"/>
    </row>
    <row r="21" spans="1:15" ht="17.45" customHeight="1" x14ac:dyDescent="0.2">
      <c r="A21" s="188">
        <v>10</v>
      </c>
      <c r="B21" s="429"/>
      <c r="C21" s="429"/>
      <c r="D21" s="79"/>
      <c r="E21" s="68"/>
      <c r="F21" s="119"/>
      <c r="G21" s="68"/>
      <c r="H21" s="68"/>
      <c r="I21" s="119"/>
      <c r="J21" s="104"/>
      <c r="K21" s="79"/>
      <c r="L21" s="104"/>
      <c r="M21" s="79"/>
      <c r="N21" s="79"/>
      <c r="O21" s="79"/>
    </row>
    <row r="22" spans="1:15" ht="17.45" customHeight="1" x14ac:dyDescent="0.2">
      <c r="A22" s="188">
        <v>11</v>
      </c>
      <c r="B22" s="429"/>
      <c r="C22" s="429"/>
      <c r="D22" s="79"/>
      <c r="E22" s="68"/>
      <c r="F22" s="119"/>
      <c r="G22" s="68"/>
      <c r="H22" s="68"/>
      <c r="I22" s="119"/>
      <c r="J22" s="104"/>
      <c r="K22" s="79"/>
      <c r="L22" s="104"/>
      <c r="M22" s="79"/>
      <c r="N22" s="79"/>
      <c r="O22" s="79"/>
    </row>
    <row r="23" spans="1:15" ht="17.45" customHeight="1" x14ac:dyDescent="0.2">
      <c r="A23" s="188">
        <v>12</v>
      </c>
      <c r="B23" s="429"/>
      <c r="C23" s="429"/>
      <c r="D23" s="79"/>
      <c r="E23" s="68"/>
      <c r="F23" s="119"/>
      <c r="G23" s="68"/>
      <c r="H23" s="68"/>
      <c r="I23" s="119"/>
      <c r="J23" s="104"/>
      <c r="K23" s="79"/>
      <c r="L23" s="104"/>
      <c r="M23" s="79"/>
      <c r="N23" s="79"/>
      <c r="O23" s="79"/>
    </row>
    <row r="24" spans="1:15" ht="17.45" customHeight="1" x14ac:dyDescent="0.2">
      <c r="A24" s="188">
        <v>13</v>
      </c>
      <c r="B24" s="429"/>
      <c r="C24" s="429"/>
      <c r="D24" s="79"/>
      <c r="E24" s="68"/>
      <c r="F24" s="119"/>
      <c r="G24" s="68"/>
      <c r="H24" s="68"/>
      <c r="I24" s="119"/>
      <c r="J24" s="104"/>
      <c r="K24" s="79"/>
      <c r="L24" s="104"/>
      <c r="M24" s="79"/>
      <c r="N24" s="79"/>
      <c r="O24" s="79"/>
    </row>
    <row r="25" spans="1:15" ht="17.45" customHeight="1" x14ac:dyDescent="0.2">
      <c r="A25" s="188">
        <v>14</v>
      </c>
      <c r="B25" s="429"/>
      <c r="C25" s="429"/>
      <c r="D25" s="79"/>
      <c r="E25" s="68"/>
      <c r="F25" s="119"/>
      <c r="G25" s="68"/>
      <c r="H25" s="68"/>
      <c r="I25" s="119"/>
      <c r="J25" s="104"/>
      <c r="K25" s="79"/>
      <c r="L25" s="104"/>
      <c r="M25" s="79"/>
      <c r="N25" s="79"/>
      <c r="O25" s="79"/>
    </row>
    <row r="26" spans="1:15" ht="17.45" customHeight="1" x14ac:dyDescent="0.2">
      <c r="A26" s="79"/>
      <c r="B26" s="106"/>
      <c r="C26" s="106"/>
      <c r="D26" s="79"/>
      <c r="E26" s="126"/>
      <c r="F26" s="119"/>
      <c r="G26" s="126"/>
      <c r="H26" s="126"/>
      <c r="I26" s="119"/>
      <c r="J26" s="106"/>
      <c r="K26" s="79"/>
      <c r="L26" s="106"/>
      <c r="M26" s="79"/>
      <c r="N26" s="79"/>
      <c r="O26" s="79"/>
    </row>
    <row r="27" spans="1:15" ht="17.45" customHeight="1" x14ac:dyDescent="0.2">
      <c r="A27" s="383" t="s">
        <v>278</v>
      </c>
      <c r="B27" s="383"/>
      <c r="C27" s="383"/>
      <c r="D27" s="383"/>
      <c r="E27" s="383"/>
      <c r="F27" s="383"/>
      <c r="G27" s="383"/>
      <c r="H27" s="383"/>
      <c r="I27" s="383"/>
      <c r="J27" s="383"/>
      <c r="K27" s="383"/>
      <c r="L27" s="383"/>
      <c r="M27" s="79"/>
      <c r="N27" s="79"/>
      <c r="O27" s="79"/>
    </row>
    <row r="28" spans="1:15" ht="13.35" customHeight="1" x14ac:dyDescent="0.2">
      <c r="A28" s="66"/>
      <c r="B28" s="66"/>
      <c r="C28" s="79"/>
      <c r="D28" s="79"/>
      <c r="E28" s="119"/>
      <c r="F28" s="119"/>
      <c r="G28" s="119"/>
      <c r="H28" s="119"/>
      <c r="I28" s="119"/>
      <c r="J28" s="79"/>
      <c r="K28" s="79"/>
      <c r="L28" s="79"/>
      <c r="M28" s="79"/>
      <c r="N28" s="79"/>
      <c r="O28" s="79"/>
    </row>
    <row r="29" spans="1:15" ht="13.35" customHeight="1" x14ac:dyDescent="0.2">
      <c r="A29" s="66"/>
      <c r="B29" s="66"/>
      <c r="C29" s="79"/>
      <c r="D29" s="79"/>
      <c r="E29" s="119"/>
      <c r="F29" s="119"/>
      <c r="G29" s="119"/>
      <c r="H29" s="119"/>
      <c r="I29" s="119"/>
      <c r="J29" s="79"/>
      <c r="K29" s="79"/>
      <c r="L29" s="79"/>
      <c r="M29" s="79"/>
      <c r="N29" s="79"/>
      <c r="O29" s="79"/>
    </row>
    <row r="30" spans="1:15" ht="13.35" customHeight="1" x14ac:dyDescent="0.2">
      <c r="A30" s="66"/>
      <c r="B30" s="66"/>
      <c r="C30" s="79"/>
      <c r="D30" s="79"/>
      <c r="E30" s="119"/>
      <c r="F30" s="119"/>
      <c r="G30" s="119"/>
      <c r="H30" s="119"/>
      <c r="I30" s="119"/>
      <c r="J30" s="79"/>
      <c r="K30" s="79"/>
      <c r="L30" s="79"/>
      <c r="M30" s="79"/>
      <c r="N30" s="79"/>
      <c r="O30" s="79"/>
    </row>
    <row r="31" spans="1:15" ht="13.35" customHeight="1" x14ac:dyDescent="0.2">
      <c r="A31" s="66"/>
      <c r="B31" s="66"/>
      <c r="C31" s="79"/>
      <c r="D31" s="79"/>
      <c r="E31" s="119"/>
      <c r="F31" s="119"/>
      <c r="G31" s="119"/>
      <c r="H31" s="119"/>
      <c r="I31" s="119"/>
      <c r="J31" s="79"/>
      <c r="K31" s="79"/>
      <c r="L31" s="79"/>
      <c r="M31" s="79"/>
      <c r="N31" s="79"/>
      <c r="O31" s="79"/>
    </row>
    <row r="32" spans="1:15" ht="13.35" customHeight="1" x14ac:dyDescent="0.2">
      <c r="A32" s="66"/>
      <c r="B32" s="66"/>
      <c r="C32" s="79"/>
      <c r="D32" s="79"/>
      <c r="E32" s="119"/>
      <c r="F32" s="119"/>
      <c r="G32" s="119"/>
      <c r="H32" s="119"/>
      <c r="I32" s="119"/>
      <c r="J32" s="79"/>
      <c r="K32" s="79"/>
      <c r="L32" s="79"/>
      <c r="M32" s="79"/>
      <c r="N32" s="79"/>
      <c r="O32" s="79"/>
    </row>
    <row r="33" spans="1:15" ht="30" customHeight="1" x14ac:dyDescent="0.2">
      <c r="A33" s="378" t="s">
        <v>63</v>
      </c>
      <c r="B33" s="378"/>
      <c r="C33" s="379">
        <v>11</v>
      </c>
      <c r="D33" s="380"/>
      <c r="E33" s="380"/>
      <c r="F33" s="380"/>
      <c r="G33" s="380"/>
      <c r="H33" s="79"/>
      <c r="I33" s="377" t="s">
        <v>64</v>
      </c>
      <c r="J33" s="377"/>
      <c r="K33" s="379">
        <v>12</v>
      </c>
      <c r="L33" s="380"/>
      <c r="M33" s="150"/>
      <c r="N33" s="79"/>
      <c r="O33" s="79"/>
    </row>
    <row r="34" spans="1:15" ht="15" customHeight="1" x14ac:dyDescent="0.2">
      <c r="C34" s="23"/>
      <c r="D34" s="23"/>
      <c r="E34" s="23"/>
      <c r="F34" s="23"/>
      <c r="G34" s="23"/>
      <c r="K34" s="23"/>
      <c r="L34" s="23"/>
    </row>
    <row r="35" spans="1:15" ht="15" customHeight="1" x14ac:dyDescent="0.2"/>
    <row r="36" spans="1:15" ht="15" customHeight="1" x14ac:dyDescent="0.2"/>
    <row r="37" spans="1:15" ht="15" customHeight="1" x14ac:dyDescent="0.2"/>
    <row r="38" spans="1:15" ht="15" customHeight="1" x14ac:dyDescent="0.2"/>
    <row r="39" spans="1:15" ht="15" customHeight="1" x14ac:dyDescent="0.2"/>
    <row r="40" spans="1:15" ht="15" customHeight="1" x14ac:dyDescent="0.2"/>
    <row r="41" spans="1:15" ht="15" customHeight="1" x14ac:dyDescent="0.2"/>
    <row r="42" spans="1:15" ht="15" customHeight="1" x14ac:dyDescent="0.2"/>
    <row r="43" spans="1:15" ht="15" customHeight="1" x14ac:dyDescent="0.2"/>
    <row r="44" spans="1:15" ht="15" customHeight="1" x14ac:dyDescent="0.2"/>
    <row r="45" spans="1:15" ht="15" customHeight="1" x14ac:dyDescent="0.2"/>
    <row r="46" spans="1:15" ht="15" customHeight="1" x14ac:dyDescent="0.2"/>
    <row r="47" spans="1:15" ht="15" customHeight="1" x14ac:dyDescent="0.2"/>
    <row r="48" spans="1:15" ht="15" customHeight="1" x14ac:dyDescent="0.2"/>
    <row r="49" ht="15" customHeight="1" x14ac:dyDescent="0.2"/>
    <row r="50" ht="15" customHeight="1" x14ac:dyDescent="0.2"/>
    <row r="51" ht="15" customHeight="1" x14ac:dyDescent="0.2"/>
  </sheetData>
  <mergeCells count="38">
    <mergeCell ref="A1:B1"/>
    <mergeCell ref="A6:B6"/>
    <mergeCell ref="A7:B7"/>
    <mergeCell ref="C6:G6"/>
    <mergeCell ref="C7:G7"/>
    <mergeCell ref="A4:L4"/>
    <mergeCell ref="A3:L3"/>
    <mergeCell ref="A2:L2"/>
    <mergeCell ref="K5:L5"/>
    <mergeCell ref="K6:L6"/>
    <mergeCell ref="K7:L7"/>
    <mergeCell ref="H6:J6"/>
    <mergeCell ref="H7:J7"/>
    <mergeCell ref="J10:J11"/>
    <mergeCell ref="L10:L11"/>
    <mergeCell ref="G12:H12"/>
    <mergeCell ref="G10:H10"/>
    <mergeCell ref="E10:E11"/>
    <mergeCell ref="B10:C11"/>
    <mergeCell ref="B12:C12"/>
    <mergeCell ref="B13:C13"/>
    <mergeCell ref="B15:C15"/>
    <mergeCell ref="B14:C14"/>
    <mergeCell ref="B17:C17"/>
    <mergeCell ref="B16:C16"/>
    <mergeCell ref="B18:C18"/>
    <mergeCell ref="B19:C19"/>
    <mergeCell ref="B21:C21"/>
    <mergeCell ref="B20:C20"/>
    <mergeCell ref="B23:C23"/>
    <mergeCell ref="B22:C22"/>
    <mergeCell ref="B24:C24"/>
    <mergeCell ref="B25:C25"/>
    <mergeCell ref="A33:B33"/>
    <mergeCell ref="C33:G33"/>
    <mergeCell ref="A27:L27"/>
    <mergeCell ref="I33:J33"/>
    <mergeCell ref="K33:L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Y401"/>
  <sheetViews>
    <sheetView showRuler="0" topLeftCell="T1" workbookViewId="0">
      <selection activeCell="AA11" sqref="AA11"/>
    </sheetView>
  </sheetViews>
  <sheetFormatPr defaultColWidth="13.7109375" defaultRowHeight="12.75" x14ac:dyDescent="0.2"/>
  <cols>
    <col min="1" max="1" width="44.28515625" style="237" bestFit="1" customWidth="1"/>
    <col min="2" max="2" width="32.7109375" style="237" customWidth="1"/>
    <col min="3" max="3" width="27.85546875" style="237" bestFit="1" customWidth="1"/>
    <col min="4" max="4" width="12.85546875" style="237" customWidth="1"/>
    <col min="5" max="5" width="10.42578125" style="237" customWidth="1"/>
    <col min="6" max="6" width="27.140625" style="324" bestFit="1" customWidth="1"/>
    <col min="7" max="12" width="17.42578125" style="237" customWidth="1"/>
    <col min="13" max="13" width="17.42578125" style="324" customWidth="1"/>
    <col min="14" max="14" width="17.42578125" style="237" customWidth="1"/>
    <col min="15" max="15" width="12.7109375" style="237" customWidth="1"/>
    <col min="16" max="17" width="15.7109375" style="237" customWidth="1"/>
    <col min="18" max="18" width="13.7109375" style="237" customWidth="1"/>
    <col min="19" max="19" width="15.28515625" style="237" customWidth="1"/>
    <col min="20" max="20" width="16.7109375" style="237" customWidth="1"/>
    <col min="21" max="21" width="12.7109375" style="237" customWidth="1"/>
    <col min="22" max="23" width="15.7109375" style="237" customWidth="1"/>
    <col min="24" max="24" width="13.7109375" style="237" customWidth="1"/>
    <col min="25" max="25" width="15.28515625" style="237" customWidth="1"/>
    <col min="26" max="26" width="16.7109375" style="237" customWidth="1"/>
    <col min="27" max="30" width="17.42578125" style="324" customWidth="1"/>
    <col min="31" max="32" width="17.42578125" style="237" customWidth="1"/>
    <col min="33" max="33" width="17.42578125" style="324" customWidth="1"/>
    <col min="34" max="34" width="20" style="237" customWidth="1"/>
    <col min="35" max="35" width="30.7109375" style="237" customWidth="1"/>
    <col min="36" max="36" width="17.42578125" style="240" customWidth="1"/>
    <col min="37" max="37" width="17.42578125" style="237" customWidth="1"/>
    <col min="38" max="38" width="30.7109375" style="237" customWidth="1"/>
    <col min="39" max="39" width="29.28515625" style="237" customWidth="1"/>
    <col min="40" max="40" width="31.5703125" style="237" bestFit="1" customWidth="1"/>
    <col min="41" max="41" width="17.42578125" style="241" customWidth="1"/>
    <col min="42" max="42" width="17.42578125" style="324" customWidth="1"/>
    <col min="43" max="44" width="17.42578125" style="324" hidden="1" customWidth="1"/>
    <col min="45" max="45" width="29.140625" style="325" bestFit="1" customWidth="1"/>
    <col min="46" max="46" width="36.28515625" style="237" hidden="1" customWidth="1"/>
    <col min="47" max="47" width="17.42578125" style="237" hidden="1" customWidth="1"/>
    <col min="48" max="48" width="70.85546875" style="237" hidden="1" customWidth="1"/>
    <col min="49" max="51" width="17.42578125" style="237" customWidth="1"/>
    <col min="52" max="16384" width="13.7109375" style="237"/>
  </cols>
  <sheetData>
    <row r="1" spans="1:51" ht="15.75" customHeight="1" x14ac:dyDescent="0.2">
      <c r="A1" s="236" t="s">
        <v>279</v>
      </c>
      <c r="D1" s="251" t="s">
        <v>280</v>
      </c>
      <c r="G1" s="239"/>
      <c r="H1" s="239"/>
      <c r="I1" s="239"/>
      <c r="J1" s="239"/>
      <c r="K1" s="239"/>
      <c r="L1" s="239"/>
    </row>
    <row r="2" spans="1:51" ht="15.75" customHeight="1" x14ac:dyDescent="0.2">
      <c r="A2" s="441" t="s">
        <v>2</v>
      </c>
      <c r="B2" s="441"/>
      <c r="C2" s="441"/>
      <c r="D2" s="441"/>
      <c r="E2" s="243"/>
      <c r="F2" s="326"/>
      <c r="G2" s="442" t="s">
        <v>281</v>
      </c>
      <c r="H2" s="442"/>
      <c r="I2" s="442"/>
      <c r="J2" s="442"/>
      <c r="K2" s="442"/>
      <c r="L2" s="442"/>
      <c r="M2" s="327"/>
      <c r="N2" s="246"/>
      <c r="O2" s="246"/>
      <c r="P2" s="246"/>
      <c r="Q2" s="246"/>
      <c r="R2" s="246"/>
      <c r="S2" s="246"/>
      <c r="T2" s="246"/>
      <c r="U2" s="246"/>
      <c r="V2" s="246"/>
      <c r="W2" s="246"/>
      <c r="X2" s="246"/>
      <c r="Y2" s="246"/>
      <c r="Z2" s="246"/>
      <c r="AE2" s="246"/>
      <c r="AF2" s="246"/>
      <c r="AG2" s="327"/>
      <c r="AH2" s="246"/>
      <c r="AI2" s="246"/>
      <c r="AJ2" s="247"/>
      <c r="AK2" s="246"/>
      <c r="AL2" s="246"/>
      <c r="AM2" s="246"/>
      <c r="AN2" s="246"/>
      <c r="AO2" s="248"/>
      <c r="AP2" s="327"/>
      <c r="AQ2" s="327"/>
      <c r="AR2" s="327"/>
      <c r="AS2" s="328"/>
      <c r="AT2" s="250"/>
      <c r="AU2" s="251"/>
      <c r="AV2" s="251"/>
      <c r="AW2" s="251"/>
      <c r="AX2" s="251"/>
      <c r="AY2" s="251"/>
    </row>
    <row r="3" spans="1:51" ht="15.75" customHeight="1" x14ac:dyDescent="0.2">
      <c r="A3" s="441" t="s">
        <v>3</v>
      </c>
      <c r="B3" s="441"/>
      <c r="C3" s="441"/>
      <c r="D3" s="441"/>
      <c r="E3" s="243"/>
      <c r="F3" s="326"/>
      <c r="G3" s="442"/>
      <c r="H3" s="442"/>
      <c r="I3" s="442"/>
      <c r="J3" s="442"/>
      <c r="K3" s="442"/>
      <c r="L3" s="442"/>
      <c r="M3" s="327"/>
      <c r="N3" s="246"/>
      <c r="O3" s="246"/>
      <c r="P3" s="246"/>
      <c r="Q3" s="246"/>
      <c r="R3" s="246"/>
      <c r="S3" s="246"/>
      <c r="T3" s="246"/>
      <c r="U3" s="246"/>
      <c r="V3" s="246"/>
      <c r="W3" s="246"/>
      <c r="X3" s="246"/>
      <c r="Y3" s="246"/>
      <c r="Z3" s="246"/>
      <c r="AE3" s="246"/>
      <c r="AF3" s="246"/>
      <c r="AG3" s="327"/>
      <c r="AH3" s="246"/>
      <c r="AI3" s="246"/>
      <c r="AJ3" s="247"/>
      <c r="AK3" s="246"/>
      <c r="AL3" s="246"/>
      <c r="AM3" s="246"/>
      <c r="AN3" s="246"/>
      <c r="AO3" s="248"/>
      <c r="AP3" s="327"/>
      <c r="AQ3" s="327"/>
      <c r="AR3" s="327"/>
      <c r="AS3" s="328"/>
      <c r="AT3" s="250"/>
      <c r="AU3" s="251"/>
      <c r="AV3" s="251"/>
      <c r="AW3" s="251"/>
      <c r="AX3" s="251"/>
      <c r="AY3" s="251"/>
    </row>
    <row r="4" spans="1:51" ht="15.75" customHeight="1" x14ac:dyDescent="0.2">
      <c r="A4" s="441" t="s">
        <v>282</v>
      </c>
      <c r="B4" s="441"/>
      <c r="C4" s="441"/>
      <c r="D4" s="441"/>
      <c r="E4" s="243"/>
      <c r="F4" s="326"/>
      <c r="G4" s="442"/>
      <c r="H4" s="442"/>
      <c r="I4" s="442"/>
      <c r="J4" s="442"/>
      <c r="K4" s="442"/>
      <c r="L4" s="442"/>
      <c r="M4" s="327"/>
      <c r="N4" s="246"/>
      <c r="O4" s="246"/>
      <c r="P4" s="246"/>
      <c r="Q4" s="246"/>
      <c r="R4" s="246"/>
      <c r="S4" s="246"/>
      <c r="T4" s="246"/>
      <c r="U4" s="246"/>
      <c r="V4" s="246"/>
      <c r="W4" s="246"/>
      <c r="X4" s="246"/>
      <c r="Y4" s="246"/>
      <c r="Z4" s="246"/>
      <c r="AE4" s="246"/>
      <c r="AF4" s="246"/>
      <c r="AG4" s="327"/>
      <c r="AH4" s="246"/>
      <c r="AI4" s="246"/>
      <c r="AJ4" s="247"/>
      <c r="AK4" s="246"/>
      <c r="AL4" s="246"/>
      <c r="AM4" s="246"/>
      <c r="AN4" s="246"/>
      <c r="AO4" s="248"/>
      <c r="AP4" s="327"/>
      <c r="AQ4" s="327"/>
      <c r="AR4" s="327"/>
      <c r="AS4" s="328"/>
      <c r="AT4" s="250"/>
      <c r="AU4" s="251"/>
      <c r="AV4" s="251"/>
      <c r="AW4" s="251"/>
      <c r="AX4" s="251"/>
      <c r="AY4" s="251"/>
    </row>
    <row r="5" spans="1:51" ht="15.75" customHeight="1" x14ac:dyDescent="0.2">
      <c r="A5" s="246"/>
      <c r="B5" s="246"/>
      <c r="C5" s="252" t="s">
        <v>5</v>
      </c>
      <c r="D5" s="253"/>
      <c r="E5" s="246"/>
      <c r="F5" s="327"/>
      <c r="G5" s="254"/>
      <c r="H5" s="254"/>
      <c r="I5" s="254"/>
      <c r="J5" s="254"/>
      <c r="K5" s="254"/>
      <c r="L5" s="254"/>
      <c r="M5" s="327"/>
      <c r="N5" s="246"/>
      <c r="O5" s="246"/>
      <c r="P5" s="246"/>
      <c r="Q5" s="246"/>
      <c r="R5" s="246"/>
      <c r="S5" s="246"/>
      <c r="T5" s="246"/>
      <c r="U5" s="246"/>
      <c r="V5" s="246"/>
      <c r="W5" s="246"/>
      <c r="X5" s="246"/>
      <c r="Y5" s="246"/>
      <c r="Z5" s="246"/>
      <c r="AE5" s="246"/>
      <c r="AF5" s="246"/>
      <c r="AG5" s="327"/>
      <c r="AH5" s="246"/>
      <c r="AI5" s="246"/>
      <c r="AJ5" s="247"/>
      <c r="AK5" s="246"/>
      <c r="AL5" s="246"/>
      <c r="AM5" s="246"/>
      <c r="AN5" s="246"/>
      <c r="AO5" s="248"/>
      <c r="AP5" s="327"/>
      <c r="AQ5" s="327"/>
      <c r="AR5" s="327"/>
      <c r="AS5" s="328"/>
      <c r="AT5" s="250"/>
      <c r="AU5" s="251"/>
      <c r="AV5" s="251"/>
      <c r="AW5" s="251"/>
      <c r="AX5" s="251"/>
      <c r="AY5" s="251"/>
    </row>
    <row r="6" spans="1:51" ht="15.75" customHeight="1" x14ac:dyDescent="0.2">
      <c r="A6" s="252" t="s">
        <v>7</v>
      </c>
      <c r="B6" s="253"/>
      <c r="C6" s="252" t="s">
        <v>283</v>
      </c>
      <c r="D6" s="255"/>
      <c r="E6" s="246"/>
      <c r="F6" s="327"/>
      <c r="G6" s="246"/>
      <c r="H6" s="246"/>
      <c r="I6" s="246"/>
      <c r="J6" s="246"/>
      <c r="K6" s="246"/>
      <c r="L6" s="246"/>
      <c r="M6" s="327"/>
      <c r="N6" s="246"/>
      <c r="O6" s="246"/>
      <c r="P6" s="246"/>
      <c r="Q6" s="246"/>
      <c r="R6" s="246"/>
      <c r="S6" s="246"/>
      <c r="T6" s="246"/>
      <c r="U6" s="246"/>
      <c r="V6" s="246"/>
      <c r="W6" s="246"/>
      <c r="X6" s="246"/>
      <c r="Y6" s="246"/>
      <c r="Z6" s="246"/>
      <c r="AE6" s="246"/>
      <c r="AF6" s="246"/>
      <c r="AG6" s="327"/>
      <c r="AH6" s="246"/>
      <c r="AI6" s="246"/>
      <c r="AJ6" s="247"/>
      <c r="AK6" s="246"/>
      <c r="AL6" s="246"/>
      <c r="AM6" s="246"/>
      <c r="AN6" s="246"/>
      <c r="AO6" s="248"/>
      <c r="AP6" s="327"/>
      <c r="AQ6" s="327"/>
      <c r="AR6" s="327"/>
      <c r="AS6" s="328"/>
      <c r="AT6" s="250"/>
      <c r="AU6" s="251"/>
      <c r="AV6" s="251"/>
      <c r="AW6" s="251"/>
      <c r="AX6" s="251"/>
      <c r="AY6" s="251"/>
    </row>
    <row r="7" spans="1:51" ht="15.75" customHeight="1" x14ac:dyDescent="0.2">
      <c r="A7" s="252" t="s">
        <v>63</v>
      </c>
      <c r="B7" s="255"/>
      <c r="C7" s="252" t="s">
        <v>284</v>
      </c>
      <c r="D7" s="255"/>
      <c r="E7" s="246"/>
      <c r="F7" s="327"/>
      <c r="G7" s="246"/>
      <c r="H7" s="246"/>
      <c r="I7" s="246"/>
      <c r="J7" s="246"/>
      <c r="K7" s="246"/>
      <c r="L7" s="246"/>
      <c r="M7" s="327"/>
      <c r="N7" s="246"/>
      <c r="O7" s="246"/>
      <c r="P7" s="246"/>
      <c r="Q7" s="246"/>
      <c r="R7" s="246"/>
      <c r="S7" s="246"/>
      <c r="T7" s="246"/>
      <c r="U7" s="246"/>
      <c r="V7" s="246"/>
      <c r="W7" s="246"/>
      <c r="X7" s="246"/>
      <c r="Y7" s="246"/>
      <c r="Z7" s="246"/>
      <c r="AE7" s="246"/>
      <c r="AF7" s="246"/>
      <c r="AG7" s="327"/>
      <c r="AH7" s="246"/>
      <c r="AI7" s="246"/>
      <c r="AJ7" s="247"/>
      <c r="AK7" s="246"/>
      <c r="AL7" s="246"/>
      <c r="AM7" s="246"/>
      <c r="AN7" s="246"/>
      <c r="AO7" s="248"/>
      <c r="AP7" s="327"/>
      <c r="AQ7" s="327"/>
      <c r="AR7" s="327"/>
      <c r="AS7" s="328"/>
      <c r="AT7" s="256"/>
      <c r="AU7" s="257"/>
      <c r="AV7" s="251"/>
      <c r="AW7" s="251"/>
      <c r="AX7" s="251"/>
      <c r="AY7" s="251"/>
    </row>
    <row r="8" spans="1:51" ht="15.75" customHeight="1" x14ac:dyDescent="0.2">
      <c r="A8" s="246"/>
      <c r="B8" s="258"/>
      <c r="C8" s="246"/>
      <c r="D8" s="258"/>
      <c r="E8" s="246"/>
      <c r="F8" s="327"/>
      <c r="G8" s="246"/>
      <c r="H8" s="246"/>
      <c r="I8" s="246"/>
      <c r="J8" s="246"/>
      <c r="K8" s="246"/>
      <c r="L8" s="246"/>
      <c r="M8" s="327"/>
      <c r="N8" s="246"/>
      <c r="O8" s="440" t="s">
        <v>285</v>
      </c>
      <c r="P8" s="440"/>
      <c r="Q8" s="440"/>
      <c r="R8" s="440"/>
      <c r="S8" s="440"/>
      <c r="T8" s="440"/>
      <c r="U8" s="438" t="s">
        <v>286</v>
      </c>
      <c r="V8" s="438"/>
      <c r="W8" s="438"/>
      <c r="X8" s="438"/>
      <c r="Y8" s="438"/>
      <c r="Z8" s="438"/>
      <c r="AE8" s="246"/>
      <c r="AF8" s="246"/>
      <c r="AG8" s="327"/>
      <c r="AH8" s="246"/>
      <c r="AI8" s="246"/>
      <c r="AJ8" s="247"/>
      <c r="AK8" s="246"/>
      <c r="AL8" s="246"/>
      <c r="AM8" s="246"/>
      <c r="AN8" s="246"/>
      <c r="AO8" s="248"/>
      <c r="AP8" s="327"/>
      <c r="AQ8" s="327"/>
      <c r="AR8" s="329"/>
      <c r="AS8" s="330"/>
      <c r="AT8" s="260" t="s">
        <v>287</v>
      </c>
      <c r="AU8" s="261"/>
      <c r="AV8" s="262"/>
      <c r="AW8" s="251"/>
      <c r="AX8" s="251"/>
      <c r="AY8" s="251"/>
    </row>
    <row r="9" spans="1:51" ht="15.75" customHeight="1" x14ac:dyDescent="0.2">
      <c r="A9" s="246"/>
      <c r="B9" s="246"/>
      <c r="C9" s="246"/>
      <c r="D9" s="246"/>
      <c r="E9" s="246"/>
      <c r="F9" s="327"/>
      <c r="G9" s="246"/>
      <c r="H9" s="439" t="s">
        <v>288</v>
      </c>
      <c r="I9" s="439"/>
      <c r="J9" s="439"/>
      <c r="K9" s="439"/>
      <c r="L9" s="439"/>
      <c r="M9" s="327"/>
      <c r="N9" s="246"/>
      <c r="O9" s="436" t="s">
        <v>289</v>
      </c>
      <c r="P9" s="436"/>
      <c r="Q9" s="436"/>
      <c r="R9" s="436" t="s">
        <v>290</v>
      </c>
      <c r="S9" s="436"/>
      <c r="T9" s="436"/>
      <c r="U9" s="438" t="s">
        <v>289</v>
      </c>
      <c r="V9" s="438"/>
      <c r="W9" s="438"/>
      <c r="X9" s="437" t="s">
        <v>290</v>
      </c>
      <c r="Y9" s="437"/>
      <c r="Z9" s="437"/>
      <c r="AE9" s="246"/>
      <c r="AF9" s="246"/>
      <c r="AG9" s="327"/>
      <c r="AH9" s="433" t="s">
        <v>291</v>
      </c>
      <c r="AI9" s="433"/>
      <c r="AJ9" s="247"/>
      <c r="AK9" s="434" t="s">
        <v>292</v>
      </c>
      <c r="AL9" s="434"/>
      <c r="AM9" s="435" t="s">
        <v>293</v>
      </c>
      <c r="AN9" s="435"/>
      <c r="AO9" s="435"/>
      <c r="AP9" s="327"/>
      <c r="AQ9" s="327"/>
      <c r="AR9" s="329"/>
      <c r="AS9" s="330"/>
      <c r="AT9" s="263" t="s">
        <v>294</v>
      </c>
      <c r="AU9" s="264">
        <f>+SUMIF(F11:F107,"Gov",AR11:AR107)</f>
        <v>15680.353079575818</v>
      </c>
      <c r="AV9" s="262" t="s">
        <v>295</v>
      </c>
      <c r="AW9" s="251"/>
      <c r="AX9" s="251"/>
      <c r="AY9" s="251"/>
    </row>
    <row r="10" spans="1:51" ht="76.5" x14ac:dyDescent="0.2">
      <c r="A10" s="265" t="s">
        <v>296</v>
      </c>
      <c r="B10" s="265" t="s">
        <v>297</v>
      </c>
      <c r="C10" s="265" t="s">
        <v>298</v>
      </c>
      <c r="D10" s="265" t="s">
        <v>299</v>
      </c>
      <c r="E10" s="265" t="s">
        <v>300</v>
      </c>
      <c r="F10" s="331" t="s">
        <v>301</v>
      </c>
      <c r="G10" s="265" t="s">
        <v>302</v>
      </c>
      <c r="H10" s="267" t="s">
        <v>303</v>
      </c>
      <c r="I10" s="267" t="s">
        <v>604</v>
      </c>
      <c r="J10" s="267" t="s">
        <v>304</v>
      </c>
      <c r="K10" s="267" t="s">
        <v>305</v>
      </c>
      <c r="L10" s="267" t="s">
        <v>306</v>
      </c>
      <c r="M10" s="331" t="s">
        <v>307</v>
      </c>
      <c r="N10" s="265" t="s">
        <v>308</v>
      </c>
      <c r="O10" s="268" t="s">
        <v>309</v>
      </c>
      <c r="P10" s="269" t="s">
        <v>310</v>
      </c>
      <c r="Q10" s="270" t="s">
        <v>311</v>
      </c>
      <c r="R10" s="271" t="s">
        <v>312</v>
      </c>
      <c r="S10" s="271" t="s">
        <v>313</v>
      </c>
      <c r="T10" s="271" t="s">
        <v>314</v>
      </c>
      <c r="U10" s="272" t="s">
        <v>315</v>
      </c>
      <c r="V10" s="273" t="s">
        <v>316</v>
      </c>
      <c r="W10" s="274" t="s">
        <v>317</v>
      </c>
      <c r="X10" s="272" t="s">
        <v>318</v>
      </c>
      <c r="Y10" s="273" t="s">
        <v>319</v>
      </c>
      <c r="Z10" s="274" t="s">
        <v>320</v>
      </c>
      <c r="AA10" s="331" t="s">
        <v>321</v>
      </c>
      <c r="AB10" s="331" t="s">
        <v>322</v>
      </c>
      <c r="AC10" s="331" t="s">
        <v>323</v>
      </c>
      <c r="AD10" s="331" t="s">
        <v>324</v>
      </c>
      <c r="AE10" s="265" t="s">
        <v>325</v>
      </c>
      <c r="AF10" s="265" t="s">
        <v>326</v>
      </c>
      <c r="AG10" s="331" t="s">
        <v>327</v>
      </c>
      <c r="AH10" s="275" t="s">
        <v>328</v>
      </c>
      <c r="AI10" s="275" t="s">
        <v>329</v>
      </c>
      <c r="AJ10" s="276" t="s">
        <v>330</v>
      </c>
      <c r="AK10" s="332" t="s">
        <v>331</v>
      </c>
      <c r="AL10" s="332" t="s">
        <v>332</v>
      </c>
      <c r="AM10" s="278" t="s">
        <v>333</v>
      </c>
      <c r="AN10" s="278" t="s">
        <v>334</v>
      </c>
      <c r="AO10" s="279" t="s">
        <v>335</v>
      </c>
      <c r="AP10" s="333" t="s">
        <v>336</v>
      </c>
      <c r="AQ10" s="331" t="s">
        <v>337</v>
      </c>
      <c r="AR10" s="334" t="s">
        <v>338</v>
      </c>
      <c r="AS10" s="330" t="s">
        <v>339</v>
      </c>
      <c r="AT10" s="263" t="s">
        <v>340</v>
      </c>
      <c r="AU10" s="264">
        <f>+SUMIF(F11:F135,"BTA",AR11:AR135)</f>
        <v>0</v>
      </c>
      <c r="AV10" s="282"/>
      <c r="AW10" s="250"/>
      <c r="AX10" s="250"/>
      <c r="AY10" s="250"/>
    </row>
    <row r="11" spans="1:51" ht="15.75" customHeight="1" x14ac:dyDescent="0.2">
      <c r="A11" s="283" t="s">
        <v>341</v>
      </c>
      <c r="B11" s="283" t="s">
        <v>342</v>
      </c>
      <c r="C11" s="284">
        <v>43647</v>
      </c>
      <c r="D11" s="283" t="s">
        <v>343</v>
      </c>
      <c r="E11" s="286" t="s">
        <v>344</v>
      </c>
      <c r="F11" s="335" t="str">
        <f>IF(OR(E11="0100",E11="0200",E11="0300",E11="1100",E11="1200",E11="1300",E11="1400"),"GOV",IF(E11="MULTIPLE","COMPLETE COLUMN *AS*",IF(OR(E11="2100",E11="2400",E11="2500",E11="2900",E11="6200",E11="6210"),"BTA",IF(OR(E11="3100",E11="3200",E11="3500",E11="3600",E11="3700",E11="3800"),"ISF","INVALID"))))</f>
        <v>GOV</v>
      </c>
      <c r="G11" s="288" t="s">
        <v>345</v>
      </c>
      <c r="H11" s="251" t="s">
        <v>265</v>
      </c>
      <c r="I11" s="288" t="s">
        <v>265</v>
      </c>
      <c r="J11" s="288" t="s">
        <v>15</v>
      </c>
      <c r="K11" s="288" t="s">
        <v>265</v>
      </c>
      <c r="L11" s="288" t="s">
        <v>15</v>
      </c>
      <c r="M11" s="324" t="str">
        <f>+IF(AND(H11="yes",I11="yes", J11="no",G11&lt;&gt;"Intangible Asset",G11&lt;&gt;"Service",K11 ="yes",L11="no",G11&lt;&gt;""),"Lease","Not a Lease")</f>
        <v>Lease</v>
      </c>
      <c r="N11" s="289">
        <v>5</v>
      </c>
      <c r="O11" s="336" t="s">
        <v>265</v>
      </c>
      <c r="P11" s="336" t="s">
        <v>15</v>
      </c>
      <c r="Q11" s="337"/>
      <c r="R11" s="336" t="s">
        <v>265</v>
      </c>
      <c r="S11" s="336" t="s">
        <v>265</v>
      </c>
      <c r="T11" s="337">
        <v>3</v>
      </c>
      <c r="U11" s="336" t="s">
        <v>15</v>
      </c>
      <c r="V11" s="336" t="s">
        <v>15</v>
      </c>
      <c r="W11" s="337"/>
      <c r="X11" s="336" t="s">
        <v>265</v>
      </c>
      <c r="Y11" s="336" t="s">
        <v>265</v>
      </c>
      <c r="Z11" s="337">
        <v>6</v>
      </c>
      <c r="AA11" s="338">
        <f>IF(AND(V11="Yes",P11="Yes"),IF(OR(Q11=W11,Q11&lt;W11),Q11,W11),+IF(AND(P11="Yes",S11="Yes"),IF(Q11&lt;W11,Q11,W11),IF(P11&lt;&gt;"No",Q11,IF(S11="yes",N11+T11,N11))))</f>
        <v>8</v>
      </c>
      <c r="AB11" s="338">
        <f>+IF(AND(U11="Yes",O11="Yes"),IF(OR(Q11=W11,Q11&lt;W11),Q11,W11),N11)</f>
        <v>5</v>
      </c>
      <c r="AC11" s="338">
        <f>+IF(O11=U11,MAX(Q11,W11),(IF(OR(V11="yes",P11="Yes"),MIN(Q11,W11),IF(AND(V11="Yes",P11="No"),W11,IF(AND(V11="No",P11="Yes"),Q11,0)))))</f>
        <v>0</v>
      </c>
      <c r="AD11" s="324">
        <f>+IF(AND(Y11="Yes",S11="Yes"),MAX(T11,Z11),IF(AND(Y11="Yes",OR(S11="No",S11="")),Z11,IF(AND(OR(Y11="No",Y11=""),S11="Yes"),T11,0)))</f>
        <v>6</v>
      </c>
      <c r="AE11" s="288" t="s">
        <v>267</v>
      </c>
      <c r="AF11" s="288" t="s">
        <v>346</v>
      </c>
      <c r="AG11" s="339">
        <f t="shared" ref="AG11:AG74" si="0">IF(AE11="Monthly",AA11*12,IF(AE11="quarterly",AA11*4,IF(AE11="semiannually",AA11*2,IF(AE11="annually",AA11*1,IF(AE11="weekly",AA11*52,0)))))</f>
        <v>32</v>
      </c>
      <c r="AH11" s="288" t="s">
        <v>15</v>
      </c>
      <c r="AI11" s="288"/>
      <c r="AJ11" s="293">
        <v>10000</v>
      </c>
      <c r="AK11" s="288" t="s">
        <v>15</v>
      </c>
      <c r="AL11" s="288"/>
      <c r="AM11" s="288" t="s">
        <v>347</v>
      </c>
      <c r="AN11" s="288"/>
      <c r="AO11" s="295">
        <v>0.04</v>
      </c>
      <c r="AP11" s="340">
        <f>IF(M11="Lease",+PV(AO11/(AG11/AA11),AG11,-AJ11,0,IF(AF11="Beginning",1,0)))</f>
        <v>275422.85367611481</v>
      </c>
      <c r="AQ11" s="335" t="str">
        <f t="shared" ref="AQ11:AQ74" si="1">IF(AP11&gt;100000,"Yes","No")</f>
        <v>Yes</v>
      </c>
      <c r="AR11" s="341">
        <f t="shared" ref="AR11:AR74" si="2">+IF(AQ11="no",AP11,0)</f>
        <v>0</v>
      </c>
      <c r="AS11" s="342"/>
      <c r="AT11" s="263" t="s">
        <v>348</v>
      </c>
      <c r="AU11" s="264">
        <f>+SUMIF(F11:F136,"ISF",AR11:AR136)</f>
        <v>4241.1053593649758</v>
      </c>
      <c r="AV11" s="262"/>
      <c r="AW11" s="251"/>
      <c r="AX11" s="251"/>
      <c r="AY11" s="251"/>
    </row>
    <row r="12" spans="1:51" ht="15.75" customHeight="1" x14ac:dyDescent="0.2">
      <c r="A12" s="299" t="s">
        <v>349</v>
      </c>
      <c r="B12" s="299" t="s">
        <v>350</v>
      </c>
      <c r="C12" s="300">
        <v>43845</v>
      </c>
      <c r="D12" s="299" t="s">
        <v>343</v>
      </c>
      <c r="E12" s="316" t="s">
        <v>351</v>
      </c>
      <c r="F12" s="343" t="str">
        <f>IF(OR(E12="0100",E12="0200",E12="0300",E12="1100",E12="1200",E12="1300",E12="1400"),"GOV",IF(E12="MULTIPLE","COMPLETE COLUMN *AS*",IF(OR(E12="2100",E12="2400",E12="2500",E12="2900",E12="6200",E12="6210"),"BTA",IF(OR(E12="3100",E12="3200",E12="3500",E12="3600",E12="3700",E12="3800"),"ISF","INVALID"))))</f>
        <v>COMPLETE COLUMN *AS*</v>
      </c>
      <c r="G12" s="251" t="s">
        <v>352</v>
      </c>
      <c r="H12" s="251" t="s">
        <v>265</v>
      </c>
      <c r="I12" s="251" t="s">
        <v>265</v>
      </c>
      <c r="J12" s="251" t="s">
        <v>15</v>
      </c>
      <c r="K12" s="251" t="s">
        <v>265</v>
      </c>
      <c r="L12" s="251" t="s">
        <v>15</v>
      </c>
      <c r="M12" s="324" t="str">
        <f t="shared" ref="M12:M75" si="3">+IF(AND(H12="yes",I12="yes", J12="no",G12&lt;&gt;"Intangible Asset",G12&lt;&gt;"Service",K12 ="yes",L12="no",G12&lt;&gt;""),"Lease","Not a Lease")</f>
        <v>Lease</v>
      </c>
      <c r="N12" s="302">
        <v>3</v>
      </c>
      <c r="O12" s="250" t="s">
        <v>265</v>
      </c>
      <c r="P12" s="250" t="s">
        <v>15</v>
      </c>
      <c r="Q12" s="290"/>
      <c r="R12" s="250" t="s">
        <v>15</v>
      </c>
      <c r="S12" s="250" t="s">
        <v>15</v>
      </c>
      <c r="T12" s="250"/>
      <c r="U12" s="250" t="s">
        <v>15</v>
      </c>
      <c r="V12" s="250" t="s">
        <v>15</v>
      </c>
      <c r="W12" s="250"/>
      <c r="X12" s="250" t="s">
        <v>265</v>
      </c>
      <c r="Y12" s="250" t="s">
        <v>265</v>
      </c>
      <c r="Z12" s="250">
        <v>3</v>
      </c>
      <c r="AA12" s="339">
        <f t="shared" ref="AA12:AA75" si="4">IF(AND(V12="Yes",P12="Yes"),IF(OR(Q12=W12,Q12&lt;W12),Q12,W12),+IF(AND(P12="Yes",S12="Yes"),IF(Q12&lt;W12,Q12,W12),IF(P12&lt;&gt;"No",Q12,IF(S12="yes",N12+T12,N12))))</f>
        <v>3</v>
      </c>
      <c r="AB12" s="339">
        <f t="shared" ref="AB12:AB75" si="5">+IF(AND(U12="Yes",O12="Yes"),IF(OR(Q12=W12,Q12&lt;W12),Q12,W12),N12)</f>
        <v>3</v>
      </c>
      <c r="AC12" s="339">
        <f t="shared" ref="AC12:AC75" si="6">+IF(O12=U12,MAX(Q12,W12),(IF(OR(V12="yes",P12="Yes"),MIN(Q12,W12),IF(AND(V12="Yes",P12="No"),W12,IF(AND(V12="No",P12="Yes"),Q12,0)))))</f>
        <v>0</v>
      </c>
      <c r="AD12" s="324">
        <f t="shared" ref="AD12:AD75" si="7">+IF(AND(Y12="Yes",S12="Yes"),MAX(T12,Z12),IF(AND(Y12="Yes",OR(S12="No",S12="")),Z12,IF(AND(OR(Y12="No",Y12=""),S12="Yes"),T12,0)))</f>
        <v>3</v>
      </c>
      <c r="AE12" s="251" t="s">
        <v>266</v>
      </c>
      <c r="AF12" s="251" t="s">
        <v>346</v>
      </c>
      <c r="AG12" s="339">
        <f t="shared" si="0"/>
        <v>36</v>
      </c>
      <c r="AH12" s="251" t="s">
        <v>15</v>
      </c>
      <c r="AI12" s="251"/>
      <c r="AJ12" s="303">
        <v>1000</v>
      </c>
      <c r="AK12" s="251" t="s">
        <v>15</v>
      </c>
      <c r="AL12" s="251"/>
      <c r="AM12" s="251" t="s">
        <v>347</v>
      </c>
      <c r="AN12" s="251"/>
      <c r="AO12" s="306"/>
      <c r="AP12" s="344">
        <f t="shared" ref="AP12:AP75" si="8">IF(M12="Lease",+PV(AO12/(AG12/AA12),AG12,-AJ12,0,IF(AF12="Beginning",1,0)))</f>
        <v>36000</v>
      </c>
      <c r="AQ12" s="345" t="str">
        <f t="shared" si="1"/>
        <v>No</v>
      </c>
      <c r="AR12" s="346">
        <f t="shared" si="2"/>
        <v>36000</v>
      </c>
      <c r="AS12" s="342" t="s">
        <v>353</v>
      </c>
      <c r="AT12" s="309"/>
      <c r="AU12" s="310"/>
      <c r="AV12" s="262"/>
      <c r="AW12" s="251"/>
      <c r="AX12" s="251"/>
      <c r="AY12" s="251"/>
    </row>
    <row r="13" spans="1:51" ht="15.75" customHeight="1" x14ac:dyDescent="0.2">
      <c r="A13" s="299" t="s">
        <v>354</v>
      </c>
      <c r="B13" s="299" t="s">
        <v>355</v>
      </c>
      <c r="C13" s="300">
        <v>44257</v>
      </c>
      <c r="D13" s="299" t="s">
        <v>356</v>
      </c>
      <c r="E13" s="347" t="s">
        <v>344</v>
      </c>
      <c r="F13" s="345" t="str">
        <f t="shared" ref="F13:F76" si="9">IF(OR(E13="0100",E13="0200",E13="0300",E13="1100",E13="1200",E13="1300",E13="1400"),"GOV",IF(E13="MULTIPLE","COMPLETE COLUMN *AS*",IF(OR(E13="2100",E13="2400",E13="2500",E13="2900",E13="6200",E13="6210"),"BTA",IF(OR(E13="3100",E13="3200",E13="3500",E13="3600",E13="3700",E13="3800"),"ISF","INVALID"))))</f>
        <v>GOV</v>
      </c>
      <c r="G13" s="251" t="s">
        <v>357</v>
      </c>
      <c r="H13" s="251" t="s">
        <v>265</v>
      </c>
      <c r="I13" s="251" t="s">
        <v>265</v>
      </c>
      <c r="J13" s="251" t="s">
        <v>15</v>
      </c>
      <c r="K13" s="251" t="s">
        <v>265</v>
      </c>
      <c r="L13" s="251" t="s">
        <v>15</v>
      </c>
      <c r="M13" s="324" t="str">
        <f t="shared" si="3"/>
        <v>Lease</v>
      </c>
      <c r="N13" s="302">
        <v>5</v>
      </c>
      <c r="O13" s="250" t="s">
        <v>15</v>
      </c>
      <c r="P13" s="250" t="s">
        <v>15</v>
      </c>
      <c r="Q13" s="290"/>
      <c r="R13" s="250" t="s">
        <v>265</v>
      </c>
      <c r="S13" s="250" t="s">
        <v>265</v>
      </c>
      <c r="T13" s="290">
        <v>10</v>
      </c>
      <c r="U13" s="250" t="s">
        <v>265</v>
      </c>
      <c r="V13" s="250" t="s">
        <v>265</v>
      </c>
      <c r="W13" s="290">
        <v>14</v>
      </c>
      <c r="X13" s="250" t="s">
        <v>15</v>
      </c>
      <c r="Y13" s="250" t="s">
        <v>15</v>
      </c>
      <c r="Z13" s="250"/>
      <c r="AA13" s="339">
        <f t="shared" si="4"/>
        <v>15</v>
      </c>
      <c r="AB13" s="339">
        <f t="shared" si="5"/>
        <v>5</v>
      </c>
      <c r="AC13" s="339">
        <f t="shared" si="6"/>
        <v>14</v>
      </c>
      <c r="AD13" s="324">
        <f t="shared" si="7"/>
        <v>10</v>
      </c>
      <c r="AE13" s="251" t="s">
        <v>358</v>
      </c>
      <c r="AF13" s="251" t="s">
        <v>359</v>
      </c>
      <c r="AG13" s="339">
        <f t="shared" si="0"/>
        <v>30</v>
      </c>
      <c r="AH13" s="251" t="s">
        <v>15</v>
      </c>
      <c r="AI13" s="251"/>
      <c r="AJ13" s="303">
        <v>800</v>
      </c>
      <c r="AK13" s="251" t="s">
        <v>15</v>
      </c>
      <c r="AL13" s="251"/>
      <c r="AM13" s="251" t="s">
        <v>360</v>
      </c>
      <c r="AN13" s="251" t="s">
        <v>361</v>
      </c>
      <c r="AO13" s="306">
        <v>0.06</v>
      </c>
      <c r="AP13" s="344">
        <f t="shared" si="8"/>
        <v>15680.353079575818</v>
      </c>
      <c r="AQ13" s="345" t="str">
        <f t="shared" si="1"/>
        <v>No</v>
      </c>
      <c r="AR13" s="346">
        <f t="shared" si="2"/>
        <v>15680.353079575818</v>
      </c>
      <c r="AS13" s="342"/>
      <c r="AT13" s="312" t="s">
        <v>362</v>
      </c>
      <c r="AU13" s="313"/>
      <c r="AV13" s="262"/>
      <c r="AW13" s="251"/>
      <c r="AX13" s="251"/>
      <c r="AY13" s="251"/>
    </row>
    <row r="14" spans="1:51" ht="15.75" customHeight="1" x14ac:dyDescent="0.2">
      <c r="A14" s="299" t="s">
        <v>363</v>
      </c>
      <c r="B14" s="299" t="s">
        <v>364</v>
      </c>
      <c r="C14" s="300">
        <v>44378</v>
      </c>
      <c r="D14" s="299" t="s">
        <v>356</v>
      </c>
      <c r="E14" s="347" t="s">
        <v>365</v>
      </c>
      <c r="F14" s="345" t="str">
        <f t="shared" si="9"/>
        <v>ISF</v>
      </c>
      <c r="G14" s="251" t="s">
        <v>366</v>
      </c>
      <c r="H14" s="251" t="s">
        <v>265</v>
      </c>
      <c r="I14" s="251" t="s">
        <v>265</v>
      </c>
      <c r="J14" s="251" t="s">
        <v>15</v>
      </c>
      <c r="K14" s="251" t="s">
        <v>265</v>
      </c>
      <c r="L14" s="251" t="s">
        <v>15</v>
      </c>
      <c r="M14" s="324" t="str">
        <f t="shared" si="3"/>
        <v>Lease</v>
      </c>
      <c r="N14" s="302">
        <v>4.5</v>
      </c>
      <c r="O14" s="250" t="s">
        <v>265</v>
      </c>
      <c r="P14" s="250" t="s">
        <v>15</v>
      </c>
      <c r="Q14" s="290"/>
      <c r="R14" s="250" t="s">
        <v>265</v>
      </c>
      <c r="S14" s="250" t="s">
        <v>15</v>
      </c>
      <c r="T14" s="250"/>
      <c r="U14" s="250" t="s">
        <v>15</v>
      </c>
      <c r="V14" s="250" t="s">
        <v>15</v>
      </c>
      <c r="W14" s="290">
        <v>6</v>
      </c>
      <c r="X14" s="250" t="s">
        <v>15</v>
      </c>
      <c r="Y14" s="250" t="s">
        <v>15</v>
      </c>
      <c r="Z14" s="250"/>
      <c r="AA14" s="339">
        <f t="shared" si="4"/>
        <v>4.5</v>
      </c>
      <c r="AB14" s="339">
        <f t="shared" si="5"/>
        <v>4.5</v>
      </c>
      <c r="AC14" s="339">
        <f t="shared" si="6"/>
        <v>0</v>
      </c>
      <c r="AD14" s="324">
        <f t="shared" si="7"/>
        <v>0</v>
      </c>
      <c r="AE14" s="251" t="s">
        <v>268</v>
      </c>
      <c r="AF14" s="251" t="s">
        <v>346</v>
      </c>
      <c r="AG14" s="339">
        <f t="shared" si="0"/>
        <v>4.5</v>
      </c>
      <c r="AH14" s="251" t="s">
        <v>15</v>
      </c>
      <c r="AI14" s="251"/>
      <c r="AJ14" s="303">
        <v>1000</v>
      </c>
      <c r="AK14" s="251" t="s">
        <v>15</v>
      </c>
      <c r="AL14" s="251"/>
      <c r="AM14" s="251"/>
      <c r="AN14" s="251" t="s">
        <v>367</v>
      </c>
      <c r="AO14" s="306">
        <v>3.5000000000000003E-2</v>
      </c>
      <c r="AP14" s="344">
        <f t="shared" si="8"/>
        <v>4241.1053593649758</v>
      </c>
      <c r="AQ14" s="345" t="str">
        <f t="shared" si="1"/>
        <v>No</v>
      </c>
      <c r="AR14" s="346">
        <f t="shared" si="2"/>
        <v>4241.1053593649758</v>
      </c>
      <c r="AS14" s="342"/>
      <c r="AT14" s="282" t="s">
        <v>294</v>
      </c>
      <c r="AU14" s="314">
        <f>+SUMIFS(AR11:AR135,F11:F135,"Gov",D11:D135,"Lessor")</f>
        <v>15680.353079575818</v>
      </c>
      <c r="AV14" s="262"/>
      <c r="AW14" s="251"/>
      <c r="AX14" s="251"/>
      <c r="AY14" s="251"/>
    </row>
    <row r="15" spans="1:51" ht="12" customHeight="1" x14ac:dyDescent="0.2">
      <c r="A15" s="251"/>
      <c r="B15" s="251"/>
      <c r="C15" s="315"/>
      <c r="D15" s="251"/>
      <c r="E15" s="348"/>
      <c r="F15" s="345" t="str">
        <f t="shared" si="9"/>
        <v>INVALID</v>
      </c>
      <c r="G15" s="251"/>
      <c r="H15" s="251"/>
      <c r="I15" s="251"/>
      <c r="J15" s="251"/>
      <c r="K15" s="251"/>
      <c r="L15" s="251"/>
      <c r="M15" s="324" t="str">
        <f t="shared" si="3"/>
        <v>Not a Lease</v>
      </c>
      <c r="N15" s="302"/>
      <c r="O15" s="250"/>
      <c r="P15" s="250"/>
      <c r="Q15" s="290"/>
      <c r="R15" s="250"/>
      <c r="S15" s="250"/>
      <c r="T15" s="290"/>
      <c r="U15" s="250"/>
      <c r="V15" s="250"/>
      <c r="W15" s="290"/>
      <c r="X15" s="250"/>
      <c r="Y15" s="250"/>
      <c r="Z15" s="290"/>
      <c r="AA15" s="339">
        <f t="shared" si="4"/>
        <v>0</v>
      </c>
      <c r="AB15" s="339">
        <f t="shared" si="5"/>
        <v>0</v>
      </c>
      <c r="AC15" s="339">
        <f t="shared" si="6"/>
        <v>0</v>
      </c>
      <c r="AD15" s="324">
        <f t="shared" si="7"/>
        <v>0</v>
      </c>
      <c r="AE15" s="251"/>
      <c r="AF15" s="251"/>
      <c r="AG15" s="339">
        <f t="shared" si="0"/>
        <v>0</v>
      </c>
      <c r="AH15" s="251"/>
      <c r="AI15" s="251"/>
      <c r="AJ15" s="303"/>
      <c r="AK15" s="251"/>
      <c r="AL15" s="251"/>
      <c r="AM15" s="251"/>
      <c r="AN15" s="251"/>
      <c r="AO15" s="306"/>
      <c r="AP15" s="344" t="b">
        <f t="shared" si="8"/>
        <v>0</v>
      </c>
      <c r="AQ15" s="345" t="str">
        <f t="shared" si="1"/>
        <v>Yes</v>
      </c>
      <c r="AR15" s="346">
        <f t="shared" si="2"/>
        <v>0</v>
      </c>
      <c r="AS15" s="342"/>
      <c r="AT15" s="282" t="s">
        <v>340</v>
      </c>
      <c r="AU15" s="314">
        <f>+SUMIFS(AR11:AR135,F11:F135,"BTA",D11:D135,"Lessor")</f>
        <v>0</v>
      </c>
      <c r="AV15" s="262"/>
      <c r="AW15" s="251"/>
      <c r="AX15" s="251"/>
      <c r="AY15" s="251"/>
    </row>
    <row r="16" spans="1:51" ht="15.75" customHeight="1" x14ac:dyDescent="0.2">
      <c r="A16" s="251"/>
      <c r="B16" s="251"/>
      <c r="C16" s="315"/>
      <c r="D16" s="251"/>
      <c r="E16" s="348"/>
      <c r="F16" s="345" t="str">
        <f t="shared" si="9"/>
        <v>INVALID</v>
      </c>
      <c r="G16" s="251"/>
      <c r="H16" s="251"/>
      <c r="I16" s="251"/>
      <c r="J16" s="251"/>
      <c r="K16" s="251"/>
      <c r="L16" s="251"/>
      <c r="M16" s="324" t="str">
        <f t="shared" si="3"/>
        <v>Not a Lease</v>
      </c>
      <c r="N16" s="302"/>
      <c r="O16" s="250"/>
      <c r="P16" s="250"/>
      <c r="Q16" s="250"/>
      <c r="R16" s="250"/>
      <c r="S16" s="250"/>
      <c r="T16" s="250"/>
      <c r="U16" s="250"/>
      <c r="V16" s="250"/>
      <c r="W16" s="250"/>
      <c r="X16" s="250"/>
      <c r="Y16" s="250"/>
      <c r="Z16" s="250"/>
      <c r="AA16" s="339">
        <f t="shared" si="4"/>
        <v>0</v>
      </c>
      <c r="AB16" s="339">
        <f t="shared" si="5"/>
        <v>0</v>
      </c>
      <c r="AC16" s="339">
        <f t="shared" si="6"/>
        <v>0</v>
      </c>
      <c r="AD16" s="324">
        <f t="shared" si="7"/>
        <v>0</v>
      </c>
      <c r="AE16" s="251"/>
      <c r="AF16" s="251"/>
      <c r="AG16" s="339">
        <f t="shared" si="0"/>
        <v>0</v>
      </c>
      <c r="AH16" s="251"/>
      <c r="AI16" s="251"/>
      <c r="AJ16" s="303"/>
      <c r="AK16" s="251"/>
      <c r="AL16" s="251"/>
      <c r="AM16" s="251"/>
      <c r="AN16" s="251"/>
      <c r="AO16" s="306"/>
      <c r="AP16" s="344" t="b">
        <f t="shared" si="8"/>
        <v>0</v>
      </c>
      <c r="AQ16" s="345" t="str">
        <f t="shared" si="1"/>
        <v>Yes</v>
      </c>
      <c r="AR16" s="346">
        <f t="shared" si="2"/>
        <v>0</v>
      </c>
      <c r="AS16" s="342"/>
      <c r="AT16" s="282" t="s">
        <v>348</v>
      </c>
      <c r="AU16" s="314">
        <f>+SUMIFS(AR11:AR136,F11:F136,"ISF",D11:D136,"Lessor")</f>
        <v>4241.1053593649758</v>
      </c>
      <c r="AV16" s="262"/>
      <c r="AW16" s="251"/>
      <c r="AX16" s="251"/>
      <c r="AY16" s="251"/>
    </row>
    <row r="17" spans="1:51" ht="15.75" customHeight="1" x14ac:dyDescent="0.2">
      <c r="A17" s="251"/>
      <c r="B17" s="251"/>
      <c r="C17" s="315"/>
      <c r="D17" s="251"/>
      <c r="E17" s="348"/>
      <c r="F17" s="345" t="str">
        <f t="shared" si="9"/>
        <v>INVALID</v>
      </c>
      <c r="G17" s="251"/>
      <c r="H17" s="251"/>
      <c r="I17" s="251"/>
      <c r="J17" s="251"/>
      <c r="K17" s="251"/>
      <c r="L17" s="251"/>
      <c r="M17" s="324" t="str">
        <f t="shared" si="3"/>
        <v>Not a Lease</v>
      </c>
      <c r="N17" s="302"/>
      <c r="O17" s="250"/>
      <c r="P17" s="250"/>
      <c r="Q17" s="250"/>
      <c r="R17" s="250"/>
      <c r="S17" s="250"/>
      <c r="T17" s="250"/>
      <c r="U17" s="250"/>
      <c r="V17" s="250"/>
      <c r="W17" s="250"/>
      <c r="X17" s="250"/>
      <c r="Y17" s="250"/>
      <c r="Z17" s="250"/>
      <c r="AA17" s="339">
        <f t="shared" si="4"/>
        <v>0</v>
      </c>
      <c r="AB17" s="339">
        <f t="shared" si="5"/>
        <v>0</v>
      </c>
      <c r="AC17" s="339">
        <f t="shared" si="6"/>
        <v>0</v>
      </c>
      <c r="AD17" s="324">
        <f t="shared" si="7"/>
        <v>0</v>
      </c>
      <c r="AE17" s="251"/>
      <c r="AF17" s="251"/>
      <c r="AG17" s="339">
        <f t="shared" si="0"/>
        <v>0</v>
      </c>
      <c r="AH17" s="251"/>
      <c r="AI17" s="251"/>
      <c r="AJ17" s="303"/>
      <c r="AK17" s="251"/>
      <c r="AL17" s="251"/>
      <c r="AM17" s="251"/>
      <c r="AN17" s="251"/>
      <c r="AO17" s="306"/>
      <c r="AP17" s="344" t="b">
        <f t="shared" si="8"/>
        <v>0</v>
      </c>
      <c r="AQ17" s="345" t="str">
        <f t="shared" si="1"/>
        <v>Yes</v>
      </c>
      <c r="AR17" s="346">
        <f t="shared" si="2"/>
        <v>0</v>
      </c>
      <c r="AS17" s="342"/>
      <c r="AT17" s="317"/>
      <c r="AU17" s="318"/>
      <c r="AV17" s="262"/>
      <c r="AW17" s="251"/>
      <c r="AX17" s="251"/>
      <c r="AY17" s="251"/>
    </row>
    <row r="18" spans="1:51" ht="15.75" customHeight="1" x14ac:dyDescent="0.2">
      <c r="A18" s="251"/>
      <c r="B18" s="251"/>
      <c r="C18" s="315"/>
      <c r="D18" s="251"/>
      <c r="E18" s="348"/>
      <c r="F18" s="345" t="str">
        <f t="shared" si="9"/>
        <v>INVALID</v>
      </c>
      <c r="G18" s="251"/>
      <c r="H18" s="251"/>
      <c r="I18" s="251"/>
      <c r="J18" s="251"/>
      <c r="K18" s="251"/>
      <c r="L18" s="251"/>
      <c r="M18" s="324" t="str">
        <f t="shared" si="3"/>
        <v>Not a Lease</v>
      </c>
      <c r="N18" s="302"/>
      <c r="O18" s="250"/>
      <c r="P18" s="250"/>
      <c r="Q18" s="250"/>
      <c r="R18" s="250"/>
      <c r="S18" s="250"/>
      <c r="T18" s="250"/>
      <c r="U18" s="250"/>
      <c r="V18" s="250"/>
      <c r="W18" s="250"/>
      <c r="X18" s="250"/>
      <c r="Y18" s="250"/>
      <c r="Z18" s="250"/>
      <c r="AA18" s="339">
        <f t="shared" si="4"/>
        <v>0</v>
      </c>
      <c r="AB18" s="339">
        <f t="shared" si="5"/>
        <v>0</v>
      </c>
      <c r="AC18" s="339">
        <f t="shared" si="6"/>
        <v>0</v>
      </c>
      <c r="AD18" s="324">
        <f t="shared" si="7"/>
        <v>0</v>
      </c>
      <c r="AE18" s="251"/>
      <c r="AF18" s="251"/>
      <c r="AG18" s="339">
        <f t="shared" si="0"/>
        <v>0</v>
      </c>
      <c r="AH18" s="251"/>
      <c r="AI18" s="251"/>
      <c r="AJ18" s="303"/>
      <c r="AK18" s="251"/>
      <c r="AL18" s="251"/>
      <c r="AM18" s="251"/>
      <c r="AN18" s="251"/>
      <c r="AO18" s="306"/>
      <c r="AP18" s="344" t="b">
        <f t="shared" si="8"/>
        <v>0</v>
      </c>
      <c r="AQ18" s="345" t="str">
        <f t="shared" si="1"/>
        <v>Yes</v>
      </c>
      <c r="AR18" s="346">
        <f t="shared" si="2"/>
        <v>0</v>
      </c>
      <c r="AS18" s="342"/>
      <c r="AT18" s="312" t="s">
        <v>368</v>
      </c>
      <c r="AU18" s="313"/>
      <c r="AV18" s="262"/>
      <c r="AW18" s="251"/>
      <c r="AX18" s="251"/>
      <c r="AY18" s="251"/>
    </row>
    <row r="19" spans="1:51" ht="15.75" customHeight="1" x14ac:dyDescent="0.2">
      <c r="A19" s="251"/>
      <c r="B19" s="251"/>
      <c r="C19" s="315"/>
      <c r="D19" s="251"/>
      <c r="E19" s="348"/>
      <c r="F19" s="345" t="str">
        <f t="shared" si="9"/>
        <v>INVALID</v>
      </c>
      <c r="G19" s="251"/>
      <c r="H19" s="251"/>
      <c r="I19" s="251"/>
      <c r="J19" s="251"/>
      <c r="K19" s="251"/>
      <c r="L19" s="251"/>
      <c r="M19" s="324" t="str">
        <f t="shared" si="3"/>
        <v>Not a Lease</v>
      </c>
      <c r="N19" s="302"/>
      <c r="O19" s="251"/>
      <c r="P19" s="251"/>
      <c r="Q19" s="251"/>
      <c r="R19" s="251"/>
      <c r="S19" s="251"/>
      <c r="T19" s="251"/>
      <c r="U19" s="251"/>
      <c r="V19" s="251"/>
      <c r="W19" s="251"/>
      <c r="X19" s="251"/>
      <c r="Y19" s="251"/>
      <c r="Z19" s="251"/>
      <c r="AA19" s="339">
        <f t="shared" si="4"/>
        <v>0</v>
      </c>
      <c r="AB19" s="339">
        <f t="shared" si="5"/>
        <v>0</v>
      </c>
      <c r="AC19" s="339">
        <f t="shared" si="6"/>
        <v>0</v>
      </c>
      <c r="AD19" s="324">
        <f t="shared" si="7"/>
        <v>0</v>
      </c>
      <c r="AE19" s="251"/>
      <c r="AF19" s="251"/>
      <c r="AG19" s="339">
        <f t="shared" si="0"/>
        <v>0</v>
      </c>
      <c r="AH19" s="251"/>
      <c r="AI19" s="251"/>
      <c r="AJ19" s="303"/>
      <c r="AK19" s="251"/>
      <c r="AL19" s="251"/>
      <c r="AM19" s="251"/>
      <c r="AN19" s="251"/>
      <c r="AO19" s="306"/>
      <c r="AP19" s="344" t="b">
        <f t="shared" si="8"/>
        <v>0</v>
      </c>
      <c r="AQ19" s="345" t="str">
        <f t="shared" si="1"/>
        <v>Yes</v>
      </c>
      <c r="AR19" s="346">
        <f t="shared" si="2"/>
        <v>0</v>
      </c>
      <c r="AS19" s="342"/>
      <c r="AT19" s="282" t="s">
        <v>294</v>
      </c>
      <c r="AU19" s="314">
        <f>+SUMIFS(AR11:AR135,F11:F135,"Gov",D11:D135,"Lessee")</f>
        <v>0</v>
      </c>
      <c r="AV19" s="262"/>
      <c r="AW19" s="251"/>
      <c r="AX19" s="251"/>
      <c r="AY19" s="251"/>
    </row>
    <row r="20" spans="1:51" ht="15.75" customHeight="1" x14ac:dyDescent="0.2">
      <c r="A20" s="251"/>
      <c r="B20" s="251"/>
      <c r="C20" s="315"/>
      <c r="D20" s="251"/>
      <c r="E20" s="348"/>
      <c r="F20" s="345" t="str">
        <f t="shared" si="9"/>
        <v>INVALID</v>
      </c>
      <c r="G20" s="251"/>
      <c r="H20" s="251"/>
      <c r="I20" s="251"/>
      <c r="J20" s="251"/>
      <c r="K20" s="251"/>
      <c r="L20" s="251"/>
      <c r="M20" s="324" t="str">
        <f t="shared" si="3"/>
        <v>Not a Lease</v>
      </c>
      <c r="N20" s="302"/>
      <c r="O20" s="251"/>
      <c r="P20" s="251"/>
      <c r="Q20" s="251"/>
      <c r="R20" s="251"/>
      <c r="S20" s="251"/>
      <c r="T20" s="251"/>
      <c r="U20" s="251"/>
      <c r="V20" s="251"/>
      <c r="W20" s="251"/>
      <c r="X20" s="251"/>
      <c r="Y20" s="251"/>
      <c r="Z20" s="251"/>
      <c r="AA20" s="339">
        <f t="shared" si="4"/>
        <v>0</v>
      </c>
      <c r="AB20" s="339">
        <f t="shared" si="5"/>
        <v>0</v>
      </c>
      <c r="AC20" s="339">
        <f t="shared" si="6"/>
        <v>0</v>
      </c>
      <c r="AD20" s="324">
        <f t="shared" si="7"/>
        <v>0</v>
      </c>
      <c r="AE20" s="251"/>
      <c r="AF20" s="251"/>
      <c r="AG20" s="339">
        <f t="shared" si="0"/>
        <v>0</v>
      </c>
      <c r="AH20" s="251"/>
      <c r="AI20" s="251"/>
      <c r="AJ20" s="303"/>
      <c r="AK20" s="251"/>
      <c r="AL20" s="251"/>
      <c r="AM20" s="251"/>
      <c r="AN20" s="251"/>
      <c r="AO20" s="306"/>
      <c r="AP20" s="344" t="b">
        <f t="shared" si="8"/>
        <v>0</v>
      </c>
      <c r="AQ20" s="345" t="str">
        <f t="shared" si="1"/>
        <v>Yes</v>
      </c>
      <c r="AR20" s="346">
        <f t="shared" si="2"/>
        <v>0</v>
      </c>
      <c r="AS20" s="342"/>
      <c r="AT20" s="282" t="s">
        <v>340</v>
      </c>
      <c r="AU20" s="314">
        <f>+SUMIFS(AR11:AR106,F11:F106,"BTA",D11:D106,"Lessee")</f>
        <v>0</v>
      </c>
      <c r="AV20" s="262"/>
      <c r="AW20" s="251"/>
      <c r="AX20" s="251"/>
      <c r="AY20" s="251"/>
    </row>
    <row r="21" spans="1:51" ht="15.75" customHeight="1" x14ac:dyDescent="0.2">
      <c r="A21" s="251"/>
      <c r="B21" s="251"/>
      <c r="C21" s="315"/>
      <c r="D21" s="251"/>
      <c r="E21" s="348"/>
      <c r="F21" s="345" t="str">
        <f t="shared" si="9"/>
        <v>INVALID</v>
      </c>
      <c r="G21" s="251"/>
      <c r="H21" s="251"/>
      <c r="I21" s="251"/>
      <c r="J21" s="251"/>
      <c r="K21" s="251"/>
      <c r="L21" s="251"/>
      <c r="M21" s="324" t="str">
        <f t="shared" si="3"/>
        <v>Not a Lease</v>
      </c>
      <c r="N21" s="302"/>
      <c r="O21" s="251"/>
      <c r="P21" s="251"/>
      <c r="Q21" s="251"/>
      <c r="R21" s="251"/>
      <c r="S21" s="251"/>
      <c r="T21" s="251"/>
      <c r="U21" s="251"/>
      <c r="V21" s="251"/>
      <c r="W21" s="251"/>
      <c r="X21" s="251"/>
      <c r="Y21" s="251"/>
      <c r="Z21" s="251"/>
      <c r="AA21" s="339">
        <f t="shared" si="4"/>
        <v>0</v>
      </c>
      <c r="AB21" s="339">
        <f t="shared" si="5"/>
        <v>0</v>
      </c>
      <c r="AC21" s="339">
        <f t="shared" si="6"/>
        <v>0</v>
      </c>
      <c r="AD21" s="324">
        <f t="shared" si="7"/>
        <v>0</v>
      </c>
      <c r="AE21" s="251"/>
      <c r="AF21" s="251"/>
      <c r="AG21" s="339">
        <f t="shared" si="0"/>
        <v>0</v>
      </c>
      <c r="AH21" s="251"/>
      <c r="AI21" s="251"/>
      <c r="AJ21" s="303"/>
      <c r="AK21" s="251"/>
      <c r="AL21" s="251"/>
      <c r="AM21" s="251"/>
      <c r="AN21" s="251"/>
      <c r="AO21" s="306"/>
      <c r="AP21" s="344" t="b">
        <f t="shared" si="8"/>
        <v>0</v>
      </c>
      <c r="AQ21" s="345" t="str">
        <f t="shared" si="1"/>
        <v>Yes</v>
      </c>
      <c r="AR21" s="346">
        <f t="shared" si="2"/>
        <v>0</v>
      </c>
      <c r="AS21" s="342"/>
      <c r="AT21" s="317" t="s">
        <v>348</v>
      </c>
      <c r="AU21" s="319">
        <f>+SUMIFS(AR11:AR107,F11:F107,"ISF",D11:D107,"Lessee")</f>
        <v>0</v>
      </c>
      <c r="AV21" s="262"/>
      <c r="AW21" s="251"/>
      <c r="AX21" s="251"/>
      <c r="AY21" s="251"/>
    </row>
    <row r="22" spans="1:51" ht="15.75" customHeight="1" x14ac:dyDescent="0.2">
      <c r="A22" s="251"/>
      <c r="B22" s="251"/>
      <c r="C22" s="315"/>
      <c r="D22" s="251"/>
      <c r="E22" s="348"/>
      <c r="F22" s="345" t="str">
        <f t="shared" si="9"/>
        <v>INVALID</v>
      </c>
      <c r="G22" s="251"/>
      <c r="H22" s="251"/>
      <c r="I22" s="251"/>
      <c r="J22" s="251"/>
      <c r="K22" s="251"/>
      <c r="L22" s="251"/>
      <c r="M22" s="324" t="str">
        <f t="shared" si="3"/>
        <v>Not a Lease</v>
      </c>
      <c r="N22" s="302"/>
      <c r="O22" s="251"/>
      <c r="P22" s="251"/>
      <c r="Q22" s="251"/>
      <c r="R22" s="251"/>
      <c r="S22" s="251"/>
      <c r="T22" s="251"/>
      <c r="U22" s="251"/>
      <c r="V22" s="251"/>
      <c r="W22" s="251"/>
      <c r="X22" s="251"/>
      <c r="Y22" s="251"/>
      <c r="Z22" s="251"/>
      <c r="AA22" s="339">
        <f t="shared" si="4"/>
        <v>0</v>
      </c>
      <c r="AB22" s="339">
        <f t="shared" si="5"/>
        <v>0</v>
      </c>
      <c r="AC22" s="339">
        <f t="shared" si="6"/>
        <v>0</v>
      </c>
      <c r="AD22" s="324">
        <f t="shared" si="7"/>
        <v>0</v>
      </c>
      <c r="AE22" s="251"/>
      <c r="AF22" s="251"/>
      <c r="AG22" s="339">
        <f t="shared" si="0"/>
        <v>0</v>
      </c>
      <c r="AH22" s="251"/>
      <c r="AI22" s="251"/>
      <c r="AJ22" s="303"/>
      <c r="AK22" s="251"/>
      <c r="AL22" s="251"/>
      <c r="AM22" s="251"/>
      <c r="AN22" s="251"/>
      <c r="AO22" s="306"/>
      <c r="AP22" s="344" t="b">
        <f t="shared" si="8"/>
        <v>0</v>
      </c>
      <c r="AQ22" s="345" t="str">
        <f t="shared" si="1"/>
        <v>Yes</v>
      </c>
      <c r="AR22" s="344">
        <f t="shared" si="2"/>
        <v>0</v>
      </c>
      <c r="AS22" s="349"/>
      <c r="AT22" s="320"/>
      <c r="AU22" s="288"/>
      <c r="AV22" s="251"/>
      <c r="AW22" s="251"/>
      <c r="AX22" s="251"/>
      <c r="AY22" s="251"/>
    </row>
    <row r="23" spans="1:51" ht="15.75" customHeight="1" x14ac:dyDescent="0.2">
      <c r="A23" s="251"/>
      <c r="B23" s="251"/>
      <c r="C23" s="315"/>
      <c r="D23" s="251"/>
      <c r="E23" s="348"/>
      <c r="F23" s="345" t="str">
        <f t="shared" si="9"/>
        <v>INVALID</v>
      </c>
      <c r="G23" s="251"/>
      <c r="H23" s="251"/>
      <c r="I23" s="251"/>
      <c r="J23" s="251"/>
      <c r="K23" s="251"/>
      <c r="L23" s="251"/>
      <c r="M23" s="324" t="str">
        <f t="shared" si="3"/>
        <v>Not a Lease</v>
      </c>
      <c r="N23" s="302"/>
      <c r="O23" s="251"/>
      <c r="P23" s="251"/>
      <c r="Q23" s="251"/>
      <c r="R23" s="251"/>
      <c r="S23" s="251"/>
      <c r="T23" s="251"/>
      <c r="U23" s="251"/>
      <c r="V23" s="251"/>
      <c r="W23" s="251"/>
      <c r="X23" s="251"/>
      <c r="Y23" s="251"/>
      <c r="Z23" s="251"/>
      <c r="AA23" s="339">
        <f t="shared" si="4"/>
        <v>0</v>
      </c>
      <c r="AB23" s="339">
        <f t="shared" si="5"/>
        <v>0</v>
      </c>
      <c r="AC23" s="339">
        <f t="shared" si="6"/>
        <v>0</v>
      </c>
      <c r="AD23" s="324">
        <f t="shared" si="7"/>
        <v>0</v>
      </c>
      <c r="AE23" s="251"/>
      <c r="AF23" s="251"/>
      <c r="AG23" s="339">
        <f t="shared" si="0"/>
        <v>0</v>
      </c>
      <c r="AH23" s="251"/>
      <c r="AI23" s="251"/>
      <c r="AJ23" s="303"/>
      <c r="AK23" s="251"/>
      <c r="AL23" s="251"/>
      <c r="AM23" s="251"/>
      <c r="AN23" s="251"/>
      <c r="AO23" s="306"/>
      <c r="AP23" s="344" t="b">
        <f t="shared" si="8"/>
        <v>0</v>
      </c>
      <c r="AQ23" s="345" t="str">
        <f t="shared" si="1"/>
        <v>Yes</v>
      </c>
      <c r="AR23" s="344">
        <f t="shared" si="2"/>
        <v>0</v>
      </c>
      <c r="AS23" s="349"/>
      <c r="AT23" s="250"/>
      <c r="AU23" s="251"/>
      <c r="AV23" s="251"/>
      <c r="AW23" s="251"/>
      <c r="AX23" s="251"/>
      <c r="AY23" s="251"/>
    </row>
    <row r="24" spans="1:51" ht="15.75" customHeight="1" x14ac:dyDescent="0.2">
      <c r="A24" s="251"/>
      <c r="B24" s="251"/>
      <c r="C24" s="315"/>
      <c r="D24" s="251"/>
      <c r="E24" s="348"/>
      <c r="F24" s="345" t="str">
        <f t="shared" si="9"/>
        <v>INVALID</v>
      </c>
      <c r="G24" s="251"/>
      <c r="H24" s="251"/>
      <c r="I24" s="251"/>
      <c r="J24" s="251"/>
      <c r="K24" s="251"/>
      <c r="L24" s="251"/>
      <c r="M24" s="324" t="str">
        <f t="shared" si="3"/>
        <v>Not a Lease</v>
      </c>
      <c r="N24" s="302"/>
      <c r="O24" s="251"/>
      <c r="P24" s="251"/>
      <c r="Q24" s="251"/>
      <c r="R24" s="251"/>
      <c r="S24" s="251"/>
      <c r="T24" s="251"/>
      <c r="U24" s="251"/>
      <c r="V24" s="251"/>
      <c r="W24" s="251"/>
      <c r="X24" s="251"/>
      <c r="Y24" s="251"/>
      <c r="Z24" s="251"/>
      <c r="AA24" s="339">
        <f t="shared" si="4"/>
        <v>0</v>
      </c>
      <c r="AB24" s="339">
        <f t="shared" si="5"/>
        <v>0</v>
      </c>
      <c r="AC24" s="339">
        <f t="shared" si="6"/>
        <v>0</v>
      </c>
      <c r="AD24" s="324">
        <f t="shared" si="7"/>
        <v>0</v>
      </c>
      <c r="AE24" s="251"/>
      <c r="AF24" s="251"/>
      <c r="AG24" s="339">
        <f t="shared" si="0"/>
        <v>0</v>
      </c>
      <c r="AH24" s="251"/>
      <c r="AI24" s="251"/>
      <c r="AJ24" s="303"/>
      <c r="AK24" s="251"/>
      <c r="AL24" s="251"/>
      <c r="AM24" s="251"/>
      <c r="AN24" s="251"/>
      <c r="AO24" s="306"/>
      <c r="AP24" s="344" t="b">
        <f t="shared" si="8"/>
        <v>0</v>
      </c>
      <c r="AQ24" s="345" t="str">
        <f t="shared" si="1"/>
        <v>Yes</v>
      </c>
      <c r="AR24" s="344">
        <f t="shared" si="2"/>
        <v>0</v>
      </c>
      <c r="AS24" s="349"/>
      <c r="AT24" s="250"/>
      <c r="AU24" s="251"/>
      <c r="AV24" s="251"/>
      <c r="AW24" s="251"/>
      <c r="AX24" s="251"/>
      <c r="AY24" s="251"/>
    </row>
    <row r="25" spans="1:51" ht="15.75" customHeight="1" x14ac:dyDescent="0.2">
      <c r="A25" s="251"/>
      <c r="B25" s="251"/>
      <c r="C25" s="315"/>
      <c r="D25" s="251"/>
      <c r="E25" s="348"/>
      <c r="F25" s="345" t="str">
        <f t="shared" si="9"/>
        <v>INVALID</v>
      </c>
      <c r="G25" s="251"/>
      <c r="H25" s="251"/>
      <c r="I25" s="251"/>
      <c r="J25" s="251"/>
      <c r="K25" s="251"/>
      <c r="L25" s="251"/>
      <c r="M25" s="324" t="str">
        <f t="shared" si="3"/>
        <v>Not a Lease</v>
      </c>
      <c r="N25" s="302"/>
      <c r="O25" s="251"/>
      <c r="P25" s="251"/>
      <c r="Q25" s="251"/>
      <c r="R25" s="251"/>
      <c r="S25" s="251"/>
      <c r="T25" s="251"/>
      <c r="U25" s="251"/>
      <c r="V25" s="251"/>
      <c r="W25" s="251"/>
      <c r="X25" s="251"/>
      <c r="Y25" s="251"/>
      <c r="Z25" s="251"/>
      <c r="AA25" s="339">
        <f t="shared" si="4"/>
        <v>0</v>
      </c>
      <c r="AB25" s="339">
        <f t="shared" si="5"/>
        <v>0</v>
      </c>
      <c r="AC25" s="339">
        <f t="shared" si="6"/>
        <v>0</v>
      </c>
      <c r="AD25" s="324">
        <f t="shared" si="7"/>
        <v>0</v>
      </c>
      <c r="AE25" s="251"/>
      <c r="AF25" s="251"/>
      <c r="AG25" s="339">
        <f t="shared" si="0"/>
        <v>0</v>
      </c>
      <c r="AH25" s="251"/>
      <c r="AI25" s="251"/>
      <c r="AJ25" s="303"/>
      <c r="AK25" s="251"/>
      <c r="AL25" s="251"/>
      <c r="AM25" s="251"/>
      <c r="AN25" s="251"/>
      <c r="AO25" s="306"/>
      <c r="AP25" s="344" t="b">
        <f t="shared" si="8"/>
        <v>0</v>
      </c>
      <c r="AQ25" s="345" t="str">
        <f t="shared" si="1"/>
        <v>Yes</v>
      </c>
      <c r="AR25" s="344">
        <f t="shared" si="2"/>
        <v>0</v>
      </c>
      <c r="AS25" s="349"/>
      <c r="AT25" s="250"/>
      <c r="AU25" s="251"/>
      <c r="AV25" s="251"/>
      <c r="AW25" s="251"/>
      <c r="AX25" s="251"/>
      <c r="AY25" s="251"/>
    </row>
    <row r="26" spans="1:51" ht="15.75" customHeight="1" x14ac:dyDescent="0.2">
      <c r="A26" s="251"/>
      <c r="B26" s="251"/>
      <c r="C26" s="315"/>
      <c r="D26" s="251"/>
      <c r="E26" s="348"/>
      <c r="F26" s="345" t="str">
        <f t="shared" si="9"/>
        <v>INVALID</v>
      </c>
      <c r="G26" s="251"/>
      <c r="H26" s="251"/>
      <c r="I26" s="251"/>
      <c r="J26" s="251"/>
      <c r="K26" s="251"/>
      <c r="L26" s="251"/>
      <c r="M26" s="324" t="str">
        <f t="shared" si="3"/>
        <v>Not a Lease</v>
      </c>
      <c r="N26" s="302"/>
      <c r="O26" s="251"/>
      <c r="P26" s="251"/>
      <c r="Q26" s="251"/>
      <c r="R26" s="251"/>
      <c r="S26" s="251"/>
      <c r="T26" s="251"/>
      <c r="U26" s="251"/>
      <c r="V26" s="251"/>
      <c r="W26" s="251"/>
      <c r="X26" s="251"/>
      <c r="Y26" s="251"/>
      <c r="Z26" s="251"/>
      <c r="AA26" s="339">
        <f t="shared" si="4"/>
        <v>0</v>
      </c>
      <c r="AB26" s="339">
        <f t="shared" si="5"/>
        <v>0</v>
      </c>
      <c r="AC26" s="339">
        <f t="shared" si="6"/>
        <v>0</v>
      </c>
      <c r="AD26" s="324">
        <f t="shared" si="7"/>
        <v>0</v>
      </c>
      <c r="AE26" s="251"/>
      <c r="AF26" s="251"/>
      <c r="AG26" s="339">
        <f t="shared" si="0"/>
        <v>0</v>
      </c>
      <c r="AH26" s="251"/>
      <c r="AI26" s="251"/>
      <c r="AJ26" s="303"/>
      <c r="AK26" s="251"/>
      <c r="AL26" s="251"/>
      <c r="AM26" s="251"/>
      <c r="AN26" s="251"/>
      <c r="AO26" s="306"/>
      <c r="AP26" s="344" t="b">
        <f t="shared" si="8"/>
        <v>0</v>
      </c>
      <c r="AQ26" s="345" t="str">
        <f t="shared" si="1"/>
        <v>Yes</v>
      </c>
      <c r="AR26" s="344">
        <f t="shared" si="2"/>
        <v>0</v>
      </c>
      <c r="AS26" s="349"/>
      <c r="AT26" s="250"/>
      <c r="AU26" s="251"/>
      <c r="AV26" s="251"/>
      <c r="AW26" s="251"/>
      <c r="AX26" s="251"/>
      <c r="AY26" s="251"/>
    </row>
    <row r="27" spans="1:51" ht="15.75" customHeight="1" x14ac:dyDescent="0.2">
      <c r="A27" s="251"/>
      <c r="B27" s="251"/>
      <c r="C27" s="315"/>
      <c r="D27" s="251"/>
      <c r="E27" s="348"/>
      <c r="F27" s="345" t="str">
        <f t="shared" si="9"/>
        <v>INVALID</v>
      </c>
      <c r="G27" s="251"/>
      <c r="H27" s="251"/>
      <c r="I27" s="251"/>
      <c r="J27" s="251"/>
      <c r="K27" s="251"/>
      <c r="L27" s="251"/>
      <c r="M27" s="324" t="str">
        <f t="shared" si="3"/>
        <v>Not a Lease</v>
      </c>
      <c r="N27" s="302"/>
      <c r="O27" s="251"/>
      <c r="P27" s="251"/>
      <c r="Q27" s="251"/>
      <c r="R27" s="251"/>
      <c r="S27" s="251"/>
      <c r="T27" s="251"/>
      <c r="U27" s="251"/>
      <c r="V27" s="251"/>
      <c r="W27" s="251"/>
      <c r="X27" s="251"/>
      <c r="Y27" s="251"/>
      <c r="Z27" s="251"/>
      <c r="AA27" s="339">
        <f t="shared" si="4"/>
        <v>0</v>
      </c>
      <c r="AB27" s="339">
        <f t="shared" si="5"/>
        <v>0</v>
      </c>
      <c r="AC27" s="339">
        <f t="shared" si="6"/>
        <v>0</v>
      </c>
      <c r="AD27" s="324">
        <f t="shared" si="7"/>
        <v>0</v>
      </c>
      <c r="AE27" s="251"/>
      <c r="AF27" s="251"/>
      <c r="AG27" s="339">
        <f t="shared" si="0"/>
        <v>0</v>
      </c>
      <c r="AH27" s="251"/>
      <c r="AI27" s="251"/>
      <c r="AJ27" s="303"/>
      <c r="AK27" s="251"/>
      <c r="AL27" s="251"/>
      <c r="AM27" s="251"/>
      <c r="AN27" s="251"/>
      <c r="AO27" s="306"/>
      <c r="AP27" s="344" t="b">
        <f t="shared" si="8"/>
        <v>0</v>
      </c>
      <c r="AQ27" s="345" t="str">
        <f t="shared" si="1"/>
        <v>Yes</v>
      </c>
      <c r="AR27" s="344">
        <f t="shared" si="2"/>
        <v>0</v>
      </c>
      <c r="AS27" s="349"/>
      <c r="AT27" s="250"/>
      <c r="AU27" s="251"/>
      <c r="AV27" s="251"/>
      <c r="AW27" s="251"/>
      <c r="AX27" s="251"/>
      <c r="AY27" s="251"/>
    </row>
    <row r="28" spans="1:51" ht="15.75" customHeight="1" x14ac:dyDescent="0.2">
      <c r="A28" s="251"/>
      <c r="B28" s="251"/>
      <c r="C28" s="315"/>
      <c r="D28" s="251"/>
      <c r="E28" s="348"/>
      <c r="F28" s="345" t="str">
        <f t="shared" si="9"/>
        <v>INVALID</v>
      </c>
      <c r="G28" s="251"/>
      <c r="H28" s="251"/>
      <c r="I28" s="251"/>
      <c r="J28" s="251"/>
      <c r="K28" s="251"/>
      <c r="L28" s="251"/>
      <c r="M28" s="324" t="str">
        <f t="shared" si="3"/>
        <v>Not a Lease</v>
      </c>
      <c r="N28" s="302"/>
      <c r="O28" s="251"/>
      <c r="P28" s="251"/>
      <c r="Q28" s="251"/>
      <c r="R28" s="251"/>
      <c r="S28" s="251"/>
      <c r="T28" s="251"/>
      <c r="U28" s="251"/>
      <c r="V28" s="251"/>
      <c r="W28" s="251"/>
      <c r="X28" s="251"/>
      <c r="Y28" s="251"/>
      <c r="Z28" s="251"/>
      <c r="AA28" s="339">
        <f t="shared" si="4"/>
        <v>0</v>
      </c>
      <c r="AB28" s="339">
        <f t="shared" si="5"/>
        <v>0</v>
      </c>
      <c r="AC28" s="339">
        <f t="shared" si="6"/>
        <v>0</v>
      </c>
      <c r="AD28" s="324">
        <f t="shared" si="7"/>
        <v>0</v>
      </c>
      <c r="AE28" s="251"/>
      <c r="AF28" s="251"/>
      <c r="AG28" s="339">
        <f t="shared" si="0"/>
        <v>0</v>
      </c>
      <c r="AH28" s="251"/>
      <c r="AI28" s="251"/>
      <c r="AJ28" s="303"/>
      <c r="AK28" s="251"/>
      <c r="AL28" s="251"/>
      <c r="AM28" s="251"/>
      <c r="AN28" s="251"/>
      <c r="AO28" s="306"/>
      <c r="AP28" s="344" t="b">
        <f t="shared" si="8"/>
        <v>0</v>
      </c>
      <c r="AQ28" s="345" t="str">
        <f t="shared" si="1"/>
        <v>Yes</v>
      </c>
      <c r="AR28" s="344">
        <f t="shared" si="2"/>
        <v>0</v>
      </c>
      <c r="AS28" s="349"/>
      <c r="AT28" s="250"/>
      <c r="AU28" s="251"/>
      <c r="AV28" s="251"/>
      <c r="AW28" s="251"/>
      <c r="AX28" s="251"/>
      <c r="AY28" s="251"/>
    </row>
    <row r="29" spans="1:51" ht="15.75" customHeight="1" x14ac:dyDescent="0.2">
      <c r="A29" s="251"/>
      <c r="B29" s="251"/>
      <c r="C29" s="315"/>
      <c r="D29" s="251"/>
      <c r="E29" s="348"/>
      <c r="F29" s="345" t="str">
        <f t="shared" si="9"/>
        <v>INVALID</v>
      </c>
      <c r="G29" s="251"/>
      <c r="H29" s="251"/>
      <c r="I29" s="251"/>
      <c r="J29" s="251"/>
      <c r="K29" s="251"/>
      <c r="L29" s="251"/>
      <c r="M29" s="324" t="str">
        <f t="shared" si="3"/>
        <v>Not a Lease</v>
      </c>
      <c r="N29" s="302"/>
      <c r="O29" s="251"/>
      <c r="P29" s="251"/>
      <c r="Q29" s="251"/>
      <c r="R29" s="251"/>
      <c r="S29" s="251"/>
      <c r="T29" s="251"/>
      <c r="U29" s="251"/>
      <c r="V29" s="251"/>
      <c r="W29" s="251"/>
      <c r="X29" s="251"/>
      <c r="Y29" s="251"/>
      <c r="Z29" s="251"/>
      <c r="AA29" s="339">
        <f t="shared" si="4"/>
        <v>0</v>
      </c>
      <c r="AB29" s="339">
        <f t="shared" si="5"/>
        <v>0</v>
      </c>
      <c r="AC29" s="339">
        <f t="shared" si="6"/>
        <v>0</v>
      </c>
      <c r="AD29" s="324">
        <f t="shared" si="7"/>
        <v>0</v>
      </c>
      <c r="AE29" s="251"/>
      <c r="AF29" s="251"/>
      <c r="AG29" s="339">
        <f t="shared" si="0"/>
        <v>0</v>
      </c>
      <c r="AH29" s="251"/>
      <c r="AI29" s="251"/>
      <c r="AJ29" s="303"/>
      <c r="AK29" s="251"/>
      <c r="AL29" s="251"/>
      <c r="AM29" s="251"/>
      <c r="AN29" s="251"/>
      <c r="AO29" s="306"/>
      <c r="AP29" s="344" t="b">
        <f t="shared" si="8"/>
        <v>0</v>
      </c>
      <c r="AQ29" s="345" t="str">
        <f t="shared" si="1"/>
        <v>Yes</v>
      </c>
      <c r="AR29" s="344">
        <f t="shared" si="2"/>
        <v>0</v>
      </c>
      <c r="AS29" s="349"/>
      <c r="AT29" s="250"/>
      <c r="AU29" s="251"/>
      <c r="AV29" s="251"/>
      <c r="AW29" s="251"/>
      <c r="AX29" s="251"/>
      <c r="AY29" s="251"/>
    </row>
    <row r="30" spans="1:51" ht="15.75" customHeight="1" x14ac:dyDescent="0.2">
      <c r="A30" s="251"/>
      <c r="B30" s="251"/>
      <c r="C30" s="315"/>
      <c r="D30" s="251"/>
      <c r="E30" s="348"/>
      <c r="F30" s="345" t="str">
        <f t="shared" si="9"/>
        <v>INVALID</v>
      </c>
      <c r="G30" s="251"/>
      <c r="H30" s="251"/>
      <c r="I30" s="251"/>
      <c r="J30" s="251"/>
      <c r="K30" s="251"/>
      <c r="L30" s="251"/>
      <c r="M30" s="324" t="str">
        <f t="shared" si="3"/>
        <v>Not a Lease</v>
      </c>
      <c r="N30" s="302"/>
      <c r="O30" s="251"/>
      <c r="P30" s="251"/>
      <c r="Q30" s="251"/>
      <c r="R30" s="251"/>
      <c r="S30" s="251"/>
      <c r="T30" s="251"/>
      <c r="U30" s="251"/>
      <c r="V30" s="251"/>
      <c r="W30" s="251"/>
      <c r="X30" s="251"/>
      <c r="Y30" s="251"/>
      <c r="Z30" s="251"/>
      <c r="AA30" s="339">
        <f t="shared" si="4"/>
        <v>0</v>
      </c>
      <c r="AB30" s="339">
        <f t="shared" si="5"/>
        <v>0</v>
      </c>
      <c r="AC30" s="339">
        <f t="shared" si="6"/>
        <v>0</v>
      </c>
      <c r="AD30" s="324">
        <f t="shared" si="7"/>
        <v>0</v>
      </c>
      <c r="AE30" s="251"/>
      <c r="AF30" s="251"/>
      <c r="AG30" s="339">
        <f t="shared" si="0"/>
        <v>0</v>
      </c>
      <c r="AH30" s="251"/>
      <c r="AI30" s="251"/>
      <c r="AJ30" s="303"/>
      <c r="AK30" s="251"/>
      <c r="AL30" s="251"/>
      <c r="AM30" s="251"/>
      <c r="AN30" s="251"/>
      <c r="AO30" s="306"/>
      <c r="AP30" s="344" t="b">
        <f t="shared" si="8"/>
        <v>0</v>
      </c>
      <c r="AQ30" s="345" t="str">
        <f t="shared" si="1"/>
        <v>Yes</v>
      </c>
      <c r="AR30" s="344">
        <f t="shared" si="2"/>
        <v>0</v>
      </c>
      <c r="AS30" s="349"/>
      <c r="AT30" s="250"/>
      <c r="AU30" s="251"/>
      <c r="AV30" s="251"/>
      <c r="AW30" s="251"/>
      <c r="AX30" s="251"/>
      <c r="AY30" s="251"/>
    </row>
    <row r="31" spans="1:51" ht="15.75" customHeight="1" x14ac:dyDescent="0.2">
      <c r="A31" s="251"/>
      <c r="B31" s="251"/>
      <c r="C31" s="315"/>
      <c r="D31" s="251"/>
      <c r="E31" s="348"/>
      <c r="F31" s="345" t="str">
        <f t="shared" si="9"/>
        <v>INVALID</v>
      </c>
      <c r="G31" s="251"/>
      <c r="H31" s="251"/>
      <c r="I31" s="251"/>
      <c r="J31" s="251"/>
      <c r="K31" s="251"/>
      <c r="L31" s="251"/>
      <c r="M31" s="324" t="str">
        <f t="shared" si="3"/>
        <v>Not a Lease</v>
      </c>
      <c r="N31" s="302"/>
      <c r="O31" s="251"/>
      <c r="P31" s="251"/>
      <c r="Q31" s="251"/>
      <c r="R31" s="251"/>
      <c r="S31" s="251"/>
      <c r="T31" s="251"/>
      <c r="U31" s="251"/>
      <c r="V31" s="251"/>
      <c r="W31" s="251"/>
      <c r="X31" s="251"/>
      <c r="Y31" s="251"/>
      <c r="Z31" s="251"/>
      <c r="AA31" s="339">
        <f t="shared" si="4"/>
        <v>0</v>
      </c>
      <c r="AB31" s="339">
        <f t="shared" si="5"/>
        <v>0</v>
      </c>
      <c r="AC31" s="339">
        <f t="shared" si="6"/>
        <v>0</v>
      </c>
      <c r="AD31" s="324">
        <f t="shared" si="7"/>
        <v>0</v>
      </c>
      <c r="AE31" s="251"/>
      <c r="AF31" s="251"/>
      <c r="AG31" s="339">
        <f t="shared" si="0"/>
        <v>0</v>
      </c>
      <c r="AH31" s="251"/>
      <c r="AI31" s="251"/>
      <c r="AJ31" s="303"/>
      <c r="AK31" s="251"/>
      <c r="AL31" s="251"/>
      <c r="AM31" s="251"/>
      <c r="AN31" s="251"/>
      <c r="AO31" s="306"/>
      <c r="AP31" s="344" t="b">
        <f t="shared" si="8"/>
        <v>0</v>
      </c>
      <c r="AQ31" s="345" t="str">
        <f t="shared" si="1"/>
        <v>Yes</v>
      </c>
      <c r="AR31" s="344">
        <f t="shared" si="2"/>
        <v>0</v>
      </c>
      <c r="AS31" s="349"/>
      <c r="AT31" s="250"/>
      <c r="AU31" s="251"/>
      <c r="AV31" s="251"/>
      <c r="AW31" s="251"/>
      <c r="AX31" s="251"/>
      <c r="AY31" s="251"/>
    </row>
    <row r="32" spans="1:51" ht="15.75" customHeight="1" x14ac:dyDescent="0.2">
      <c r="A32" s="251"/>
      <c r="B32" s="251"/>
      <c r="C32" s="315"/>
      <c r="D32" s="251"/>
      <c r="E32" s="348"/>
      <c r="F32" s="345" t="str">
        <f t="shared" si="9"/>
        <v>INVALID</v>
      </c>
      <c r="G32" s="251"/>
      <c r="H32" s="251"/>
      <c r="I32" s="251"/>
      <c r="J32" s="251"/>
      <c r="K32" s="251"/>
      <c r="L32" s="251"/>
      <c r="M32" s="324" t="str">
        <f t="shared" si="3"/>
        <v>Not a Lease</v>
      </c>
      <c r="N32" s="302"/>
      <c r="O32" s="251"/>
      <c r="P32" s="251"/>
      <c r="Q32" s="251"/>
      <c r="R32" s="251"/>
      <c r="S32" s="251"/>
      <c r="T32" s="251"/>
      <c r="U32" s="251"/>
      <c r="V32" s="251"/>
      <c r="W32" s="251"/>
      <c r="X32" s="251"/>
      <c r="Y32" s="251"/>
      <c r="Z32" s="251"/>
      <c r="AA32" s="339">
        <f t="shared" si="4"/>
        <v>0</v>
      </c>
      <c r="AB32" s="339">
        <f t="shared" si="5"/>
        <v>0</v>
      </c>
      <c r="AC32" s="339">
        <f t="shared" si="6"/>
        <v>0</v>
      </c>
      <c r="AD32" s="324">
        <f t="shared" si="7"/>
        <v>0</v>
      </c>
      <c r="AE32" s="251"/>
      <c r="AF32" s="251"/>
      <c r="AG32" s="339">
        <f t="shared" si="0"/>
        <v>0</v>
      </c>
      <c r="AH32" s="251"/>
      <c r="AI32" s="251"/>
      <c r="AJ32" s="303"/>
      <c r="AK32" s="251"/>
      <c r="AL32" s="251"/>
      <c r="AM32" s="251"/>
      <c r="AN32" s="251"/>
      <c r="AO32" s="306"/>
      <c r="AP32" s="344" t="b">
        <f t="shared" si="8"/>
        <v>0</v>
      </c>
      <c r="AQ32" s="345" t="str">
        <f t="shared" si="1"/>
        <v>Yes</v>
      </c>
      <c r="AR32" s="344">
        <f t="shared" si="2"/>
        <v>0</v>
      </c>
      <c r="AS32" s="349"/>
      <c r="AT32" s="250"/>
      <c r="AU32" s="251"/>
      <c r="AV32" s="251"/>
      <c r="AW32" s="251"/>
      <c r="AX32" s="251"/>
      <c r="AY32" s="251"/>
    </row>
    <row r="33" spans="1:51" ht="15.75" customHeight="1" x14ac:dyDescent="0.2">
      <c r="A33" s="251"/>
      <c r="B33" s="251"/>
      <c r="C33" s="315"/>
      <c r="D33" s="251"/>
      <c r="E33" s="348"/>
      <c r="F33" s="345" t="str">
        <f t="shared" si="9"/>
        <v>INVALID</v>
      </c>
      <c r="G33" s="251"/>
      <c r="H33" s="251"/>
      <c r="I33" s="251"/>
      <c r="J33" s="251"/>
      <c r="K33" s="251"/>
      <c r="L33" s="251"/>
      <c r="M33" s="324" t="str">
        <f t="shared" si="3"/>
        <v>Not a Lease</v>
      </c>
      <c r="N33" s="302"/>
      <c r="O33" s="251"/>
      <c r="P33" s="251"/>
      <c r="Q33" s="251"/>
      <c r="R33" s="251"/>
      <c r="S33" s="251"/>
      <c r="T33" s="251"/>
      <c r="U33" s="251"/>
      <c r="V33" s="251"/>
      <c r="W33" s="251"/>
      <c r="X33" s="251"/>
      <c r="Y33" s="251"/>
      <c r="Z33" s="251"/>
      <c r="AA33" s="339">
        <f t="shared" si="4"/>
        <v>0</v>
      </c>
      <c r="AB33" s="339">
        <f t="shared" si="5"/>
        <v>0</v>
      </c>
      <c r="AC33" s="339">
        <f t="shared" si="6"/>
        <v>0</v>
      </c>
      <c r="AD33" s="324">
        <f t="shared" si="7"/>
        <v>0</v>
      </c>
      <c r="AE33" s="251"/>
      <c r="AF33" s="251"/>
      <c r="AG33" s="339">
        <f t="shared" si="0"/>
        <v>0</v>
      </c>
      <c r="AH33" s="251"/>
      <c r="AI33" s="251"/>
      <c r="AJ33" s="303"/>
      <c r="AK33" s="251"/>
      <c r="AL33" s="251"/>
      <c r="AM33" s="251"/>
      <c r="AN33" s="251"/>
      <c r="AO33" s="306"/>
      <c r="AP33" s="344" t="b">
        <f t="shared" si="8"/>
        <v>0</v>
      </c>
      <c r="AQ33" s="345" t="str">
        <f t="shared" si="1"/>
        <v>Yes</v>
      </c>
      <c r="AR33" s="344">
        <f t="shared" si="2"/>
        <v>0</v>
      </c>
      <c r="AS33" s="349"/>
      <c r="AT33" s="250"/>
      <c r="AU33" s="251"/>
      <c r="AV33" s="251"/>
      <c r="AW33" s="251"/>
      <c r="AX33" s="251"/>
      <c r="AY33" s="251"/>
    </row>
    <row r="34" spans="1:51" ht="15.75" customHeight="1" x14ac:dyDescent="0.2">
      <c r="A34" s="251"/>
      <c r="B34" s="251"/>
      <c r="C34" s="315"/>
      <c r="D34" s="251"/>
      <c r="E34" s="348"/>
      <c r="F34" s="345" t="str">
        <f t="shared" si="9"/>
        <v>INVALID</v>
      </c>
      <c r="G34" s="251"/>
      <c r="H34" s="251"/>
      <c r="I34" s="251"/>
      <c r="J34" s="251"/>
      <c r="K34" s="251"/>
      <c r="L34" s="251"/>
      <c r="M34" s="324" t="str">
        <f t="shared" si="3"/>
        <v>Not a Lease</v>
      </c>
      <c r="N34" s="302"/>
      <c r="O34" s="251"/>
      <c r="P34" s="251"/>
      <c r="Q34" s="251"/>
      <c r="R34" s="251"/>
      <c r="S34" s="251"/>
      <c r="T34" s="251"/>
      <c r="U34" s="251"/>
      <c r="V34" s="251"/>
      <c r="W34" s="251"/>
      <c r="X34" s="251"/>
      <c r="Y34" s="251"/>
      <c r="Z34" s="251"/>
      <c r="AA34" s="339">
        <f t="shared" si="4"/>
        <v>0</v>
      </c>
      <c r="AB34" s="339">
        <f t="shared" si="5"/>
        <v>0</v>
      </c>
      <c r="AC34" s="339">
        <f t="shared" si="6"/>
        <v>0</v>
      </c>
      <c r="AD34" s="324">
        <f t="shared" si="7"/>
        <v>0</v>
      </c>
      <c r="AE34" s="251"/>
      <c r="AF34" s="251"/>
      <c r="AG34" s="339">
        <f t="shared" si="0"/>
        <v>0</v>
      </c>
      <c r="AH34" s="251"/>
      <c r="AI34" s="251"/>
      <c r="AJ34" s="303"/>
      <c r="AK34" s="251"/>
      <c r="AL34" s="251"/>
      <c r="AM34" s="251"/>
      <c r="AN34" s="251"/>
      <c r="AO34" s="306"/>
      <c r="AP34" s="344" t="b">
        <f t="shared" si="8"/>
        <v>0</v>
      </c>
      <c r="AQ34" s="345" t="str">
        <f t="shared" si="1"/>
        <v>Yes</v>
      </c>
      <c r="AR34" s="344">
        <f t="shared" si="2"/>
        <v>0</v>
      </c>
      <c r="AS34" s="349"/>
      <c r="AT34" s="250"/>
      <c r="AU34" s="251"/>
      <c r="AV34" s="251"/>
      <c r="AW34" s="251"/>
      <c r="AX34" s="251"/>
      <c r="AY34" s="251"/>
    </row>
    <row r="35" spans="1:51" ht="15.75" customHeight="1" x14ac:dyDescent="0.2">
      <c r="A35" s="251"/>
      <c r="B35" s="251"/>
      <c r="C35" s="315"/>
      <c r="D35" s="251"/>
      <c r="E35" s="348"/>
      <c r="F35" s="345" t="str">
        <f t="shared" si="9"/>
        <v>INVALID</v>
      </c>
      <c r="G35" s="251"/>
      <c r="H35" s="251"/>
      <c r="I35" s="251"/>
      <c r="J35" s="251"/>
      <c r="K35" s="251"/>
      <c r="L35" s="251"/>
      <c r="M35" s="324" t="str">
        <f t="shared" si="3"/>
        <v>Not a Lease</v>
      </c>
      <c r="N35" s="302"/>
      <c r="O35" s="251"/>
      <c r="P35" s="251"/>
      <c r="Q35" s="251"/>
      <c r="R35" s="251"/>
      <c r="S35" s="251"/>
      <c r="T35" s="251"/>
      <c r="U35" s="251"/>
      <c r="V35" s="251"/>
      <c r="W35" s="251"/>
      <c r="X35" s="251"/>
      <c r="Y35" s="251"/>
      <c r="Z35" s="251"/>
      <c r="AA35" s="339">
        <f t="shared" si="4"/>
        <v>0</v>
      </c>
      <c r="AB35" s="339">
        <f t="shared" si="5"/>
        <v>0</v>
      </c>
      <c r="AC35" s="339">
        <f t="shared" si="6"/>
        <v>0</v>
      </c>
      <c r="AD35" s="324">
        <f t="shared" si="7"/>
        <v>0</v>
      </c>
      <c r="AE35" s="251"/>
      <c r="AF35" s="251"/>
      <c r="AG35" s="339">
        <f t="shared" si="0"/>
        <v>0</v>
      </c>
      <c r="AH35" s="251"/>
      <c r="AI35" s="251"/>
      <c r="AJ35" s="303"/>
      <c r="AK35" s="251"/>
      <c r="AL35" s="251"/>
      <c r="AM35" s="251"/>
      <c r="AN35" s="251"/>
      <c r="AO35" s="306"/>
      <c r="AP35" s="344" t="b">
        <f t="shared" si="8"/>
        <v>0</v>
      </c>
      <c r="AQ35" s="345" t="str">
        <f t="shared" si="1"/>
        <v>Yes</v>
      </c>
      <c r="AR35" s="344">
        <f t="shared" si="2"/>
        <v>0</v>
      </c>
      <c r="AS35" s="349"/>
      <c r="AT35" s="250"/>
      <c r="AU35" s="251"/>
      <c r="AV35" s="251"/>
      <c r="AW35" s="251"/>
      <c r="AX35" s="251"/>
      <c r="AY35" s="251"/>
    </row>
    <row r="36" spans="1:51" ht="15.75" customHeight="1" x14ac:dyDescent="0.2">
      <c r="A36" s="251"/>
      <c r="B36" s="251"/>
      <c r="C36" s="315"/>
      <c r="D36" s="251"/>
      <c r="E36" s="348"/>
      <c r="F36" s="345" t="str">
        <f t="shared" si="9"/>
        <v>INVALID</v>
      </c>
      <c r="G36" s="251"/>
      <c r="H36" s="251"/>
      <c r="I36" s="251"/>
      <c r="J36" s="251"/>
      <c r="K36" s="251"/>
      <c r="L36" s="251"/>
      <c r="M36" s="324" t="str">
        <f t="shared" si="3"/>
        <v>Not a Lease</v>
      </c>
      <c r="N36" s="302"/>
      <c r="O36" s="251"/>
      <c r="P36" s="251"/>
      <c r="Q36" s="251"/>
      <c r="R36" s="251"/>
      <c r="S36" s="251"/>
      <c r="T36" s="251"/>
      <c r="U36" s="251"/>
      <c r="V36" s="251"/>
      <c r="W36" s="251"/>
      <c r="X36" s="251"/>
      <c r="Y36" s="251"/>
      <c r="Z36" s="251"/>
      <c r="AA36" s="339">
        <f t="shared" si="4"/>
        <v>0</v>
      </c>
      <c r="AB36" s="339">
        <f t="shared" si="5"/>
        <v>0</v>
      </c>
      <c r="AC36" s="339">
        <f t="shared" si="6"/>
        <v>0</v>
      </c>
      <c r="AD36" s="324">
        <f t="shared" si="7"/>
        <v>0</v>
      </c>
      <c r="AE36" s="251"/>
      <c r="AF36" s="251"/>
      <c r="AG36" s="339">
        <f t="shared" si="0"/>
        <v>0</v>
      </c>
      <c r="AH36" s="251"/>
      <c r="AI36" s="251"/>
      <c r="AJ36" s="303"/>
      <c r="AK36" s="251"/>
      <c r="AL36" s="251"/>
      <c r="AM36" s="251"/>
      <c r="AN36" s="251"/>
      <c r="AO36" s="306"/>
      <c r="AP36" s="344" t="b">
        <f t="shared" si="8"/>
        <v>0</v>
      </c>
      <c r="AQ36" s="345" t="str">
        <f t="shared" si="1"/>
        <v>Yes</v>
      </c>
      <c r="AR36" s="344">
        <f t="shared" si="2"/>
        <v>0</v>
      </c>
      <c r="AS36" s="349"/>
      <c r="AT36" s="250"/>
      <c r="AU36" s="251"/>
      <c r="AV36" s="251"/>
      <c r="AW36" s="251"/>
      <c r="AX36" s="251"/>
      <c r="AY36" s="251"/>
    </row>
    <row r="37" spans="1:51" ht="15.75" customHeight="1" x14ac:dyDescent="0.2">
      <c r="A37" s="251"/>
      <c r="B37" s="251"/>
      <c r="C37" s="315"/>
      <c r="D37" s="251"/>
      <c r="E37" s="348"/>
      <c r="F37" s="345" t="str">
        <f t="shared" si="9"/>
        <v>INVALID</v>
      </c>
      <c r="G37" s="251"/>
      <c r="H37" s="251"/>
      <c r="I37" s="251"/>
      <c r="J37" s="251"/>
      <c r="K37" s="251"/>
      <c r="L37" s="251"/>
      <c r="M37" s="324" t="str">
        <f t="shared" si="3"/>
        <v>Not a Lease</v>
      </c>
      <c r="N37" s="302"/>
      <c r="O37" s="251"/>
      <c r="P37" s="251"/>
      <c r="Q37" s="251"/>
      <c r="R37" s="251"/>
      <c r="S37" s="251"/>
      <c r="T37" s="251"/>
      <c r="U37" s="251"/>
      <c r="V37" s="251"/>
      <c r="W37" s="251"/>
      <c r="X37" s="251"/>
      <c r="Y37" s="251"/>
      <c r="Z37" s="251"/>
      <c r="AA37" s="339">
        <f t="shared" si="4"/>
        <v>0</v>
      </c>
      <c r="AB37" s="339">
        <f t="shared" si="5"/>
        <v>0</v>
      </c>
      <c r="AC37" s="339">
        <f t="shared" si="6"/>
        <v>0</v>
      </c>
      <c r="AD37" s="324">
        <f t="shared" si="7"/>
        <v>0</v>
      </c>
      <c r="AE37" s="251"/>
      <c r="AF37" s="251"/>
      <c r="AG37" s="339">
        <f t="shared" si="0"/>
        <v>0</v>
      </c>
      <c r="AH37" s="251"/>
      <c r="AI37" s="251"/>
      <c r="AJ37" s="303"/>
      <c r="AK37" s="251"/>
      <c r="AL37" s="251"/>
      <c r="AM37" s="251"/>
      <c r="AN37" s="251"/>
      <c r="AO37" s="306"/>
      <c r="AP37" s="344" t="b">
        <f t="shared" si="8"/>
        <v>0</v>
      </c>
      <c r="AQ37" s="345" t="str">
        <f t="shared" si="1"/>
        <v>Yes</v>
      </c>
      <c r="AR37" s="344">
        <f t="shared" si="2"/>
        <v>0</v>
      </c>
      <c r="AS37" s="349"/>
      <c r="AT37" s="250"/>
      <c r="AU37" s="251"/>
      <c r="AV37" s="251"/>
      <c r="AW37" s="251"/>
      <c r="AX37" s="251"/>
      <c r="AY37" s="251"/>
    </row>
    <row r="38" spans="1:51" ht="15.75" customHeight="1" x14ac:dyDescent="0.2">
      <c r="A38" s="251"/>
      <c r="B38" s="251"/>
      <c r="C38" s="315"/>
      <c r="D38" s="251"/>
      <c r="E38" s="348"/>
      <c r="F38" s="345" t="str">
        <f t="shared" si="9"/>
        <v>INVALID</v>
      </c>
      <c r="G38" s="251"/>
      <c r="H38" s="251"/>
      <c r="I38" s="251"/>
      <c r="J38" s="251"/>
      <c r="K38" s="251"/>
      <c r="L38" s="251"/>
      <c r="M38" s="324" t="str">
        <f t="shared" si="3"/>
        <v>Not a Lease</v>
      </c>
      <c r="N38" s="302"/>
      <c r="O38" s="251"/>
      <c r="P38" s="251"/>
      <c r="Q38" s="251"/>
      <c r="R38" s="251"/>
      <c r="S38" s="251"/>
      <c r="T38" s="251"/>
      <c r="U38" s="251"/>
      <c r="V38" s="251"/>
      <c r="W38" s="251"/>
      <c r="X38" s="251"/>
      <c r="Y38" s="251"/>
      <c r="Z38" s="251"/>
      <c r="AA38" s="339">
        <f t="shared" si="4"/>
        <v>0</v>
      </c>
      <c r="AB38" s="339">
        <f t="shared" si="5"/>
        <v>0</v>
      </c>
      <c r="AC38" s="339">
        <f t="shared" si="6"/>
        <v>0</v>
      </c>
      <c r="AD38" s="324">
        <f t="shared" si="7"/>
        <v>0</v>
      </c>
      <c r="AE38" s="251"/>
      <c r="AF38" s="251"/>
      <c r="AG38" s="339">
        <f t="shared" si="0"/>
        <v>0</v>
      </c>
      <c r="AH38" s="251"/>
      <c r="AI38" s="251"/>
      <c r="AJ38" s="303"/>
      <c r="AK38" s="251"/>
      <c r="AL38" s="251"/>
      <c r="AM38" s="251"/>
      <c r="AN38" s="251"/>
      <c r="AO38" s="306"/>
      <c r="AP38" s="344" t="b">
        <f t="shared" si="8"/>
        <v>0</v>
      </c>
      <c r="AQ38" s="345" t="str">
        <f t="shared" si="1"/>
        <v>Yes</v>
      </c>
      <c r="AR38" s="344">
        <f t="shared" si="2"/>
        <v>0</v>
      </c>
      <c r="AS38" s="349"/>
      <c r="AT38" s="250"/>
      <c r="AU38" s="251"/>
      <c r="AV38" s="251"/>
      <c r="AW38" s="251"/>
      <c r="AX38" s="251"/>
      <c r="AY38" s="251"/>
    </row>
    <row r="39" spans="1:51" ht="15.75" customHeight="1" x14ac:dyDescent="0.2">
      <c r="A39" s="251"/>
      <c r="B39" s="251"/>
      <c r="C39" s="315"/>
      <c r="D39" s="251"/>
      <c r="E39" s="348"/>
      <c r="F39" s="345" t="str">
        <f t="shared" si="9"/>
        <v>INVALID</v>
      </c>
      <c r="G39" s="251"/>
      <c r="H39" s="251"/>
      <c r="I39" s="251"/>
      <c r="J39" s="251"/>
      <c r="K39" s="251"/>
      <c r="L39" s="251"/>
      <c r="M39" s="324" t="str">
        <f t="shared" si="3"/>
        <v>Not a Lease</v>
      </c>
      <c r="N39" s="302"/>
      <c r="O39" s="251"/>
      <c r="P39" s="251"/>
      <c r="Q39" s="251"/>
      <c r="R39" s="251"/>
      <c r="S39" s="251"/>
      <c r="T39" s="251"/>
      <c r="U39" s="251"/>
      <c r="V39" s="251"/>
      <c r="W39" s="251"/>
      <c r="X39" s="251"/>
      <c r="Y39" s="251"/>
      <c r="Z39" s="251"/>
      <c r="AA39" s="339">
        <f t="shared" si="4"/>
        <v>0</v>
      </c>
      <c r="AB39" s="339">
        <f t="shared" si="5"/>
        <v>0</v>
      </c>
      <c r="AC39" s="339">
        <f t="shared" si="6"/>
        <v>0</v>
      </c>
      <c r="AD39" s="324">
        <f t="shared" si="7"/>
        <v>0</v>
      </c>
      <c r="AE39" s="251"/>
      <c r="AF39" s="251"/>
      <c r="AG39" s="339">
        <f t="shared" si="0"/>
        <v>0</v>
      </c>
      <c r="AH39" s="251"/>
      <c r="AI39" s="251"/>
      <c r="AJ39" s="303"/>
      <c r="AK39" s="251"/>
      <c r="AL39" s="251"/>
      <c r="AM39" s="251"/>
      <c r="AN39" s="251"/>
      <c r="AO39" s="306"/>
      <c r="AP39" s="344" t="b">
        <f t="shared" si="8"/>
        <v>0</v>
      </c>
      <c r="AQ39" s="345" t="str">
        <f t="shared" si="1"/>
        <v>Yes</v>
      </c>
      <c r="AR39" s="344">
        <f t="shared" si="2"/>
        <v>0</v>
      </c>
      <c r="AS39" s="349"/>
      <c r="AT39" s="250"/>
      <c r="AU39" s="251"/>
      <c r="AV39" s="251"/>
      <c r="AW39" s="251"/>
      <c r="AX39" s="251"/>
      <c r="AY39" s="251"/>
    </row>
    <row r="40" spans="1:51" ht="15.75" customHeight="1" x14ac:dyDescent="0.2">
      <c r="A40" s="251"/>
      <c r="B40" s="251"/>
      <c r="C40" s="315"/>
      <c r="D40" s="251"/>
      <c r="E40" s="348"/>
      <c r="F40" s="345" t="str">
        <f t="shared" si="9"/>
        <v>INVALID</v>
      </c>
      <c r="G40" s="251"/>
      <c r="H40" s="251"/>
      <c r="I40" s="251"/>
      <c r="J40" s="251"/>
      <c r="K40" s="251"/>
      <c r="L40" s="251"/>
      <c r="M40" s="324" t="str">
        <f t="shared" si="3"/>
        <v>Not a Lease</v>
      </c>
      <c r="N40" s="302"/>
      <c r="O40" s="251"/>
      <c r="P40" s="251"/>
      <c r="Q40" s="251"/>
      <c r="R40" s="251"/>
      <c r="S40" s="251"/>
      <c r="T40" s="251"/>
      <c r="U40" s="251"/>
      <c r="V40" s="251"/>
      <c r="W40" s="251"/>
      <c r="X40" s="251"/>
      <c r="Y40" s="251"/>
      <c r="Z40" s="251"/>
      <c r="AA40" s="339">
        <f t="shared" si="4"/>
        <v>0</v>
      </c>
      <c r="AB40" s="339">
        <f t="shared" si="5"/>
        <v>0</v>
      </c>
      <c r="AC40" s="339">
        <f t="shared" si="6"/>
        <v>0</v>
      </c>
      <c r="AD40" s="324">
        <f t="shared" si="7"/>
        <v>0</v>
      </c>
      <c r="AE40" s="251"/>
      <c r="AF40" s="251"/>
      <c r="AG40" s="339">
        <f t="shared" si="0"/>
        <v>0</v>
      </c>
      <c r="AH40" s="251"/>
      <c r="AI40" s="251"/>
      <c r="AJ40" s="303"/>
      <c r="AK40" s="251"/>
      <c r="AL40" s="251"/>
      <c r="AM40" s="251"/>
      <c r="AN40" s="251"/>
      <c r="AO40" s="306"/>
      <c r="AP40" s="344" t="b">
        <f t="shared" si="8"/>
        <v>0</v>
      </c>
      <c r="AQ40" s="345" t="str">
        <f t="shared" si="1"/>
        <v>Yes</v>
      </c>
      <c r="AR40" s="344">
        <f t="shared" si="2"/>
        <v>0</v>
      </c>
      <c r="AS40" s="349"/>
      <c r="AT40" s="250"/>
      <c r="AU40" s="251"/>
      <c r="AV40" s="251"/>
      <c r="AW40" s="251"/>
      <c r="AX40" s="251"/>
      <c r="AY40" s="251"/>
    </row>
    <row r="41" spans="1:51" ht="15.75" customHeight="1" x14ac:dyDescent="0.2">
      <c r="A41" s="251"/>
      <c r="B41" s="251"/>
      <c r="C41" s="315"/>
      <c r="D41" s="251"/>
      <c r="E41" s="348"/>
      <c r="F41" s="345" t="str">
        <f t="shared" si="9"/>
        <v>INVALID</v>
      </c>
      <c r="G41" s="251"/>
      <c r="H41" s="251"/>
      <c r="I41" s="251"/>
      <c r="J41" s="251"/>
      <c r="K41" s="251"/>
      <c r="L41" s="251"/>
      <c r="M41" s="324" t="str">
        <f t="shared" si="3"/>
        <v>Not a Lease</v>
      </c>
      <c r="N41" s="302"/>
      <c r="O41" s="251"/>
      <c r="P41" s="251"/>
      <c r="Q41" s="251"/>
      <c r="R41" s="251"/>
      <c r="S41" s="251"/>
      <c r="T41" s="251"/>
      <c r="U41" s="251"/>
      <c r="V41" s="251"/>
      <c r="W41" s="251"/>
      <c r="X41" s="251"/>
      <c r="Y41" s="251"/>
      <c r="Z41" s="251"/>
      <c r="AA41" s="339">
        <f t="shared" si="4"/>
        <v>0</v>
      </c>
      <c r="AB41" s="339">
        <f t="shared" si="5"/>
        <v>0</v>
      </c>
      <c r="AC41" s="339">
        <f t="shared" si="6"/>
        <v>0</v>
      </c>
      <c r="AD41" s="324">
        <f t="shared" si="7"/>
        <v>0</v>
      </c>
      <c r="AE41" s="251"/>
      <c r="AF41" s="251"/>
      <c r="AG41" s="339">
        <f t="shared" si="0"/>
        <v>0</v>
      </c>
      <c r="AH41" s="251"/>
      <c r="AI41" s="251"/>
      <c r="AJ41" s="303"/>
      <c r="AK41" s="251"/>
      <c r="AL41" s="251"/>
      <c r="AM41" s="251"/>
      <c r="AN41" s="251"/>
      <c r="AO41" s="306"/>
      <c r="AP41" s="344" t="b">
        <f t="shared" si="8"/>
        <v>0</v>
      </c>
      <c r="AQ41" s="345" t="str">
        <f t="shared" si="1"/>
        <v>Yes</v>
      </c>
      <c r="AR41" s="344">
        <f t="shared" si="2"/>
        <v>0</v>
      </c>
      <c r="AS41" s="349"/>
      <c r="AT41" s="250"/>
      <c r="AU41" s="251"/>
      <c r="AV41" s="251"/>
      <c r="AW41" s="251"/>
      <c r="AX41" s="251"/>
      <c r="AY41" s="251"/>
    </row>
    <row r="42" spans="1:51" ht="15.75" customHeight="1" x14ac:dyDescent="0.2">
      <c r="A42" s="251"/>
      <c r="B42" s="251"/>
      <c r="C42" s="315"/>
      <c r="D42" s="251"/>
      <c r="E42" s="348"/>
      <c r="F42" s="345" t="str">
        <f t="shared" si="9"/>
        <v>INVALID</v>
      </c>
      <c r="G42" s="251"/>
      <c r="H42" s="251"/>
      <c r="I42" s="251"/>
      <c r="J42" s="251"/>
      <c r="K42" s="251"/>
      <c r="L42" s="251"/>
      <c r="M42" s="324" t="str">
        <f t="shared" si="3"/>
        <v>Not a Lease</v>
      </c>
      <c r="N42" s="302"/>
      <c r="O42" s="251"/>
      <c r="P42" s="251"/>
      <c r="Q42" s="251"/>
      <c r="R42" s="251"/>
      <c r="S42" s="251"/>
      <c r="T42" s="251"/>
      <c r="U42" s="251"/>
      <c r="V42" s="251"/>
      <c r="W42" s="251"/>
      <c r="X42" s="251"/>
      <c r="Y42" s="251"/>
      <c r="Z42" s="251"/>
      <c r="AA42" s="339">
        <f t="shared" si="4"/>
        <v>0</v>
      </c>
      <c r="AB42" s="339">
        <f t="shared" si="5"/>
        <v>0</v>
      </c>
      <c r="AC42" s="339">
        <f t="shared" si="6"/>
        <v>0</v>
      </c>
      <c r="AD42" s="324">
        <f t="shared" si="7"/>
        <v>0</v>
      </c>
      <c r="AE42" s="251"/>
      <c r="AF42" s="251"/>
      <c r="AG42" s="339">
        <f t="shared" si="0"/>
        <v>0</v>
      </c>
      <c r="AH42" s="251"/>
      <c r="AI42" s="251"/>
      <c r="AJ42" s="303"/>
      <c r="AK42" s="251"/>
      <c r="AL42" s="251"/>
      <c r="AM42" s="251"/>
      <c r="AN42" s="251"/>
      <c r="AO42" s="306"/>
      <c r="AP42" s="344" t="b">
        <f t="shared" si="8"/>
        <v>0</v>
      </c>
      <c r="AQ42" s="345" t="str">
        <f t="shared" si="1"/>
        <v>Yes</v>
      </c>
      <c r="AR42" s="344">
        <f t="shared" si="2"/>
        <v>0</v>
      </c>
      <c r="AS42" s="349"/>
      <c r="AT42" s="250"/>
      <c r="AU42" s="251"/>
      <c r="AV42" s="251"/>
      <c r="AW42" s="251"/>
      <c r="AX42" s="251"/>
      <c r="AY42" s="251"/>
    </row>
    <row r="43" spans="1:51" ht="15.75" customHeight="1" x14ac:dyDescent="0.2">
      <c r="A43" s="251"/>
      <c r="B43" s="251"/>
      <c r="C43" s="315"/>
      <c r="D43" s="251"/>
      <c r="E43" s="348"/>
      <c r="F43" s="345" t="str">
        <f t="shared" si="9"/>
        <v>INVALID</v>
      </c>
      <c r="G43" s="251"/>
      <c r="H43" s="251"/>
      <c r="I43" s="251"/>
      <c r="J43" s="251"/>
      <c r="K43" s="251"/>
      <c r="L43" s="251"/>
      <c r="M43" s="324" t="str">
        <f t="shared" si="3"/>
        <v>Not a Lease</v>
      </c>
      <c r="N43" s="302"/>
      <c r="O43" s="251"/>
      <c r="P43" s="251"/>
      <c r="Q43" s="251"/>
      <c r="R43" s="251"/>
      <c r="S43" s="251"/>
      <c r="T43" s="251"/>
      <c r="U43" s="251"/>
      <c r="V43" s="251"/>
      <c r="W43" s="251"/>
      <c r="X43" s="251"/>
      <c r="Y43" s="251"/>
      <c r="Z43" s="251"/>
      <c r="AA43" s="339">
        <f t="shared" si="4"/>
        <v>0</v>
      </c>
      <c r="AB43" s="339">
        <f t="shared" si="5"/>
        <v>0</v>
      </c>
      <c r="AC43" s="339">
        <f t="shared" si="6"/>
        <v>0</v>
      </c>
      <c r="AD43" s="324">
        <f t="shared" si="7"/>
        <v>0</v>
      </c>
      <c r="AE43" s="251"/>
      <c r="AF43" s="251"/>
      <c r="AG43" s="339">
        <f t="shared" si="0"/>
        <v>0</v>
      </c>
      <c r="AH43" s="251"/>
      <c r="AI43" s="251"/>
      <c r="AJ43" s="303"/>
      <c r="AK43" s="251"/>
      <c r="AL43" s="251"/>
      <c r="AM43" s="251"/>
      <c r="AN43" s="251"/>
      <c r="AO43" s="306"/>
      <c r="AP43" s="344" t="b">
        <f t="shared" si="8"/>
        <v>0</v>
      </c>
      <c r="AQ43" s="345" t="str">
        <f t="shared" si="1"/>
        <v>Yes</v>
      </c>
      <c r="AR43" s="344">
        <f t="shared" si="2"/>
        <v>0</v>
      </c>
      <c r="AS43" s="349"/>
      <c r="AT43" s="250"/>
      <c r="AU43" s="251"/>
      <c r="AV43" s="251"/>
      <c r="AW43" s="251"/>
      <c r="AX43" s="251"/>
      <c r="AY43" s="251"/>
    </row>
    <row r="44" spans="1:51" ht="15.75" customHeight="1" x14ac:dyDescent="0.2">
      <c r="A44" s="251"/>
      <c r="B44" s="251"/>
      <c r="C44" s="315"/>
      <c r="D44" s="251"/>
      <c r="E44" s="348"/>
      <c r="F44" s="345" t="str">
        <f t="shared" si="9"/>
        <v>INVALID</v>
      </c>
      <c r="G44" s="251"/>
      <c r="H44" s="251"/>
      <c r="I44" s="251"/>
      <c r="J44" s="251"/>
      <c r="K44" s="251"/>
      <c r="L44" s="251"/>
      <c r="M44" s="324" t="str">
        <f t="shared" si="3"/>
        <v>Not a Lease</v>
      </c>
      <c r="N44" s="302"/>
      <c r="O44" s="251"/>
      <c r="P44" s="251"/>
      <c r="Q44" s="251"/>
      <c r="R44" s="251"/>
      <c r="S44" s="251"/>
      <c r="T44" s="251"/>
      <c r="U44" s="251"/>
      <c r="V44" s="251"/>
      <c r="W44" s="251"/>
      <c r="X44" s="251"/>
      <c r="Y44" s="251"/>
      <c r="Z44" s="251"/>
      <c r="AA44" s="339">
        <f t="shared" si="4"/>
        <v>0</v>
      </c>
      <c r="AB44" s="339">
        <f t="shared" si="5"/>
        <v>0</v>
      </c>
      <c r="AC44" s="339">
        <f t="shared" si="6"/>
        <v>0</v>
      </c>
      <c r="AD44" s="324">
        <f t="shared" si="7"/>
        <v>0</v>
      </c>
      <c r="AE44" s="251"/>
      <c r="AF44" s="251"/>
      <c r="AG44" s="339">
        <f t="shared" si="0"/>
        <v>0</v>
      </c>
      <c r="AH44" s="251"/>
      <c r="AI44" s="251"/>
      <c r="AJ44" s="303"/>
      <c r="AK44" s="251"/>
      <c r="AL44" s="251"/>
      <c r="AM44" s="251"/>
      <c r="AN44" s="251"/>
      <c r="AO44" s="306"/>
      <c r="AP44" s="344" t="b">
        <f t="shared" si="8"/>
        <v>0</v>
      </c>
      <c r="AQ44" s="345" t="str">
        <f t="shared" si="1"/>
        <v>Yes</v>
      </c>
      <c r="AR44" s="344">
        <f t="shared" si="2"/>
        <v>0</v>
      </c>
      <c r="AS44" s="349"/>
      <c r="AT44" s="250"/>
      <c r="AU44" s="251"/>
      <c r="AV44" s="251"/>
      <c r="AW44" s="251"/>
      <c r="AX44" s="251"/>
      <c r="AY44" s="251"/>
    </row>
    <row r="45" spans="1:51" ht="15.75" customHeight="1" x14ac:dyDescent="0.2">
      <c r="A45" s="251"/>
      <c r="B45" s="251"/>
      <c r="C45" s="315"/>
      <c r="D45" s="251"/>
      <c r="E45" s="348"/>
      <c r="F45" s="345" t="str">
        <f t="shared" si="9"/>
        <v>INVALID</v>
      </c>
      <c r="G45" s="251"/>
      <c r="H45" s="251"/>
      <c r="I45" s="251"/>
      <c r="J45" s="251"/>
      <c r="K45" s="251"/>
      <c r="L45" s="251"/>
      <c r="M45" s="324" t="str">
        <f t="shared" si="3"/>
        <v>Not a Lease</v>
      </c>
      <c r="N45" s="302"/>
      <c r="O45" s="251"/>
      <c r="P45" s="251"/>
      <c r="Q45" s="251"/>
      <c r="R45" s="251"/>
      <c r="S45" s="251"/>
      <c r="T45" s="251"/>
      <c r="U45" s="251"/>
      <c r="V45" s="251"/>
      <c r="W45" s="251"/>
      <c r="X45" s="251"/>
      <c r="Y45" s="251"/>
      <c r="Z45" s="251"/>
      <c r="AA45" s="339">
        <f t="shared" si="4"/>
        <v>0</v>
      </c>
      <c r="AB45" s="339">
        <f t="shared" si="5"/>
        <v>0</v>
      </c>
      <c r="AC45" s="339">
        <f t="shared" si="6"/>
        <v>0</v>
      </c>
      <c r="AD45" s="324">
        <f t="shared" si="7"/>
        <v>0</v>
      </c>
      <c r="AE45" s="251"/>
      <c r="AF45" s="251"/>
      <c r="AG45" s="339">
        <f t="shared" si="0"/>
        <v>0</v>
      </c>
      <c r="AH45" s="251"/>
      <c r="AI45" s="251"/>
      <c r="AJ45" s="303"/>
      <c r="AK45" s="251"/>
      <c r="AL45" s="251"/>
      <c r="AM45" s="251"/>
      <c r="AN45" s="251"/>
      <c r="AO45" s="306"/>
      <c r="AP45" s="344" t="b">
        <f t="shared" si="8"/>
        <v>0</v>
      </c>
      <c r="AQ45" s="345" t="str">
        <f t="shared" si="1"/>
        <v>Yes</v>
      </c>
      <c r="AR45" s="344">
        <f t="shared" si="2"/>
        <v>0</v>
      </c>
      <c r="AS45" s="349"/>
      <c r="AT45" s="250"/>
      <c r="AU45" s="251"/>
      <c r="AV45" s="251"/>
      <c r="AW45" s="251"/>
      <c r="AX45" s="251"/>
      <c r="AY45" s="251"/>
    </row>
    <row r="46" spans="1:51" ht="15.75" customHeight="1" x14ac:dyDescent="0.2">
      <c r="A46" s="251"/>
      <c r="B46" s="251"/>
      <c r="C46" s="315"/>
      <c r="D46" s="251"/>
      <c r="E46" s="348"/>
      <c r="F46" s="345" t="str">
        <f t="shared" si="9"/>
        <v>INVALID</v>
      </c>
      <c r="G46" s="251"/>
      <c r="H46" s="251"/>
      <c r="I46" s="251"/>
      <c r="J46" s="251"/>
      <c r="K46" s="251"/>
      <c r="L46" s="251"/>
      <c r="M46" s="324" t="str">
        <f t="shared" si="3"/>
        <v>Not a Lease</v>
      </c>
      <c r="N46" s="302"/>
      <c r="O46" s="251"/>
      <c r="P46" s="251"/>
      <c r="Q46" s="251"/>
      <c r="R46" s="251"/>
      <c r="S46" s="251"/>
      <c r="T46" s="251"/>
      <c r="U46" s="251"/>
      <c r="V46" s="251"/>
      <c r="W46" s="251"/>
      <c r="X46" s="251"/>
      <c r="Y46" s="251"/>
      <c r="Z46" s="251"/>
      <c r="AA46" s="339">
        <f t="shared" si="4"/>
        <v>0</v>
      </c>
      <c r="AB46" s="339">
        <f t="shared" si="5"/>
        <v>0</v>
      </c>
      <c r="AC46" s="339">
        <f t="shared" si="6"/>
        <v>0</v>
      </c>
      <c r="AD46" s="324">
        <f t="shared" si="7"/>
        <v>0</v>
      </c>
      <c r="AE46" s="251"/>
      <c r="AF46" s="251"/>
      <c r="AG46" s="339">
        <f t="shared" si="0"/>
        <v>0</v>
      </c>
      <c r="AH46" s="251"/>
      <c r="AI46" s="251"/>
      <c r="AJ46" s="303"/>
      <c r="AK46" s="251"/>
      <c r="AL46" s="251"/>
      <c r="AM46" s="251"/>
      <c r="AN46" s="251"/>
      <c r="AO46" s="306"/>
      <c r="AP46" s="344" t="b">
        <f t="shared" si="8"/>
        <v>0</v>
      </c>
      <c r="AQ46" s="345" t="str">
        <f t="shared" si="1"/>
        <v>Yes</v>
      </c>
      <c r="AR46" s="344">
        <f t="shared" si="2"/>
        <v>0</v>
      </c>
      <c r="AS46" s="349"/>
      <c r="AT46" s="250"/>
      <c r="AU46" s="251"/>
      <c r="AV46" s="251"/>
      <c r="AW46" s="251"/>
      <c r="AX46" s="251"/>
      <c r="AY46" s="251"/>
    </row>
    <row r="47" spans="1:51" ht="15.75" customHeight="1" x14ac:dyDescent="0.2">
      <c r="A47" s="251"/>
      <c r="B47" s="251"/>
      <c r="C47" s="315"/>
      <c r="D47" s="251"/>
      <c r="E47" s="348"/>
      <c r="F47" s="345" t="str">
        <f t="shared" si="9"/>
        <v>INVALID</v>
      </c>
      <c r="G47" s="251"/>
      <c r="H47" s="251"/>
      <c r="I47" s="251"/>
      <c r="J47" s="251"/>
      <c r="K47" s="251"/>
      <c r="L47" s="251"/>
      <c r="M47" s="324" t="str">
        <f t="shared" si="3"/>
        <v>Not a Lease</v>
      </c>
      <c r="N47" s="302"/>
      <c r="O47" s="251"/>
      <c r="P47" s="251"/>
      <c r="Q47" s="251"/>
      <c r="R47" s="251"/>
      <c r="S47" s="251"/>
      <c r="T47" s="251"/>
      <c r="U47" s="251"/>
      <c r="V47" s="251"/>
      <c r="W47" s="251"/>
      <c r="X47" s="251"/>
      <c r="Y47" s="251"/>
      <c r="Z47" s="251"/>
      <c r="AA47" s="339">
        <f t="shared" si="4"/>
        <v>0</v>
      </c>
      <c r="AB47" s="339">
        <f t="shared" si="5"/>
        <v>0</v>
      </c>
      <c r="AC47" s="339">
        <f t="shared" si="6"/>
        <v>0</v>
      </c>
      <c r="AD47" s="324">
        <f t="shared" si="7"/>
        <v>0</v>
      </c>
      <c r="AE47" s="251"/>
      <c r="AF47" s="251"/>
      <c r="AG47" s="339">
        <f t="shared" si="0"/>
        <v>0</v>
      </c>
      <c r="AH47" s="251"/>
      <c r="AI47" s="251"/>
      <c r="AJ47" s="303"/>
      <c r="AK47" s="251"/>
      <c r="AL47" s="251"/>
      <c r="AM47" s="251"/>
      <c r="AN47" s="251"/>
      <c r="AO47" s="306"/>
      <c r="AP47" s="344" t="b">
        <f t="shared" si="8"/>
        <v>0</v>
      </c>
      <c r="AQ47" s="345" t="str">
        <f t="shared" si="1"/>
        <v>Yes</v>
      </c>
      <c r="AR47" s="344">
        <f t="shared" si="2"/>
        <v>0</v>
      </c>
      <c r="AS47" s="349"/>
      <c r="AT47" s="250"/>
      <c r="AU47" s="251"/>
      <c r="AV47" s="251"/>
      <c r="AW47" s="251"/>
      <c r="AX47" s="251"/>
      <c r="AY47" s="251"/>
    </row>
    <row r="48" spans="1:51" ht="15.75" customHeight="1" x14ac:dyDescent="0.2">
      <c r="A48" s="251"/>
      <c r="B48" s="251"/>
      <c r="C48" s="315"/>
      <c r="D48" s="251"/>
      <c r="E48" s="348"/>
      <c r="F48" s="345" t="str">
        <f t="shared" si="9"/>
        <v>INVALID</v>
      </c>
      <c r="G48" s="251"/>
      <c r="H48" s="251"/>
      <c r="I48" s="251"/>
      <c r="J48" s="251"/>
      <c r="K48" s="251"/>
      <c r="L48" s="251"/>
      <c r="M48" s="324" t="str">
        <f t="shared" si="3"/>
        <v>Not a Lease</v>
      </c>
      <c r="N48" s="302"/>
      <c r="O48" s="251"/>
      <c r="P48" s="251"/>
      <c r="Q48" s="251"/>
      <c r="R48" s="251"/>
      <c r="S48" s="251"/>
      <c r="T48" s="251"/>
      <c r="U48" s="251"/>
      <c r="V48" s="251"/>
      <c r="W48" s="251"/>
      <c r="X48" s="251"/>
      <c r="Y48" s="251"/>
      <c r="Z48" s="251"/>
      <c r="AA48" s="339">
        <f t="shared" si="4"/>
        <v>0</v>
      </c>
      <c r="AB48" s="339">
        <f t="shared" si="5"/>
        <v>0</v>
      </c>
      <c r="AC48" s="339">
        <f t="shared" si="6"/>
        <v>0</v>
      </c>
      <c r="AD48" s="324">
        <f t="shared" si="7"/>
        <v>0</v>
      </c>
      <c r="AE48" s="251"/>
      <c r="AF48" s="251"/>
      <c r="AG48" s="339">
        <f t="shared" si="0"/>
        <v>0</v>
      </c>
      <c r="AH48" s="251"/>
      <c r="AI48" s="251"/>
      <c r="AJ48" s="303"/>
      <c r="AK48" s="251"/>
      <c r="AL48" s="251"/>
      <c r="AM48" s="251"/>
      <c r="AN48" s="251"/>
      <c r="AO48" s="306"/>
      <c r="AP48" s="344" t="b">
        <f t="shared" si="8"/>
        <v>0</v>
      </c>
      <c r="AQ48" s="345" t="str">
        <f t="shared" si="1"/>
        <v>Yes</v>
      </c>
      <c r="AR48" s="344">
        <f t="shared" si="2"/>
        <v>0</v>
      </c>
      <c r="AS48" s="349"/>
      <c r="AT48" s="250"/>
      <c r="AU48" s="251"/>
      <c r="AV48" s="251"/>
      <c r="AW48" s="251"/>
      <c r="AX48" s="251"/>
      <c r="AY48" s="251"/>
    </row>
    <row r="49" spans="1:51" ht="15.75" customHeight="1" x14ac:dyDescent="0.2">
      <c r="A49" s="251"/>
      <c r="B49" s="251"/>
      <c r="C49" s="315"/>
      <c r="D49" s="251"/>
      <c r="E49" s="348"/>
      <c r="F49" s="345" t="str">
        <f t="shared" si="9"/>
        <v>INVALID</v>
      </c>
      <c r="G49" s="251"/>
      <c r="H49" s="251"/>
      <c r="I49" s="251"/>
      <c r="J49" s="251"/>
      <c r="K49" s="251"/>
      <c r="L49" s="251"/>
      <c r="M49" s="324" t="str">
        <f t="shared" si="3"/>
        <v>Not a Lease</v>
      </c>
      <c r="N49" s="302"/>
      <c r="O49" s="251"/>
      <c r="P49" s="251"/>
      <c r="Q49" s="251"/>
      <c r="R49" s="251"/>
      <c r="S49" s="251"/>
      <c r="T49" s="251"/>
      <c r="U49" s="251"/>
      <c r="V49" s="251"/>
      <c r="W49" s="251"/>
      <c r="X49" s="251"/>
      <c r="Y49" s="251"/>
      <c r="Z49" s="251"/>
      <c r="AA49" s="339">
        <f t="shared" si="4"/>
        <v>0</v>
      </c>
      <c r="AB49" s="339">
        <f t="shared" si="5"/>
        <v>0</v>
      </c>
      <c r="AC49" s="339">
        <f t="shared" si="6"/>
        <v>0</v>
      </c>
      <c r="AD49" s="324">
        <f t="shared" si="7"/>
        <v>0</v>
      </c>
      <c r="AE49" s="251"/>
      <c r="AF49" s="251"/>
      <c r="AG49" s="339">
        <f t="shared" si="0"/>
        <v>0</v>
      </c>
      <c r="AH49" s="251"/>
      <c r="AI49" s="251"/>
      <c r="AJ49" s="303"/>
      <c r="AK49" s="251"/>
      <c r="AL49" s="251"/>
      <c r="AM49" s="251"/>
      <c r="AN49" s="251"/>
      <c r="AO49" s="306"/>
      <c r="AP49" s="344" t="b">
        <f t="shared" si="8"/>
        <v>0</v>
      </c>
      <c r="AQ49" s="345" t="str">
        <f t="shared" si="1"/>
        <v>Yes</v>
      </c>
      <c r="AR49" s="344">
        <f t="shared" si="2"/>
        <v>0</v>
      </c>
      <c r="AS49" s="349"/>
      <c r="AT49" s="250"/>
      <c r="AU49" s="251"/>
      <c r="AV49" s="251"/>
      <c r="AW49" s="251"/>
      <c r="AX49" s="251"/>
      <c r="AY49" s="251"/>
    </row>
    <row r="50" spans="1:51" ht="15.75" customHeight="1" x14ac:dyDescent="0.2">
      <c r="A50" s="251"/>
      <c r="B50" s="251"/>
      <c r="C50" s="315"/>
      <c r="D50" s="251"/>
      <c r="E50" s="348"/>
      <c r="F50" s="345" t="str">
        <f t="shared" si="9"/>
        <v>INVALID</v>
      </c>
      <c r="G50" s="251"/>
      <c r="H50" s="251"/>
      <c r="I50" s="251"/>
      <c r="J50" s="251"/>
      <c r="K50" s="251"/>
      <c r="L50" s="251"/>
      <c r="M50" s="324" t="str">
        <f t="shared" si="3"/>
        <v>Not a Lease</v>
      </c>
      <c r="N50" s="302"/>
      <c r="O50" s="251"/>
      <c r="P50" s="251"/>
      <c r="Q50" s="251"/>
      <c r="R50" s="251"/>
      <c r="S50" s="251"/>
      <c r="T50" s="251"/>
      <c r="U50" s="251"/>
      <c r="V50" s="251"/>
      <c r="W50" s="251"/>
      <c r="X50" s="251"/>
      <c r="Y50" s="251"/>
      <c r="Z50" s="251"/>
      <c r="AA50" s="339">
        <f t="shared" si="4"/>
        <v>0</v>
      </c>
      <c r="AB50" s="339">
        <f t="shared" si="5"/>
        <v>0</v>
      </c>
      <c r="AC50" s="339">
        <f t="shared" si="6"/>
        <v>0</v>
      </c>
      <c r="AD50" s="324">
        <f t="shared" si="7"/>
        <v>0</v>
      </c>
      <c r="AE50" s="251"/>
      <c r="AF50" s="251"/>
      <c r="AG50" s="339">
        <f t="shared" si="0"/>
        <v>0</v>
      </c>
      <c r="AH50" s="251"/>
      <c r="AI50" s="251"/>
      <c r="AJ50" s="303"/>
      <c r="AK50" s="251"/>
      <c r="AL50" s="251"/>
      <c r="AM50" s="251"/>
      <c r="AN50" s="251"/>
      <c r="AO50" s="306"/>
      <c r="AP50" s="344" t="b">
        <f t="shared" si="8"/>
        <v>0</v>
      </c>
      <c r="AQ50" s="345" t="str">
        <f t="shared" si="1"/>
        <v>Yes</v>
      </c>
      <c r="AR50" s="344">
        <f t="shared" si="2"/>
        <v>0</v>
      </c>
      <c r="AS50" s="349"/>
      <c r="AT50" s="250"/>
      <c r="AU50" s="251"/>
      <c r="AV50" s="251"/>
      <c r="AW50" s="251"/>
      <c r="AX50" s="251"/>
      <c r="AY50" s="251"/>
    </row>
    <row r="51" spans="1:51" ht="15.75" customHeight="1" x14ac:dyDescent="0.2">
      <c r="A51" s="251"/>
      <c r="B51" s="251"/>
      <c r="C51" s="315"/>
      <c r="D51" s="251"/>
      <c r="E51" s="348"/>
      <c r="F51" s="345" t="str">
        <f t="shared" si="9"/>
        <v>INVALID</v>
      </c>
      <c r="G51" s="251"/>
      <c r="H51" s="251"/>
      <c r="I51" s="251"/>
      <c r="J51" s="251"/>
      <c r="K51" s="251"/>
      <c r="L51" s="251"/>
      <c r="M51" s="324" t="str">
        <f t="shared" si="3"/>
        <v>Not a Lease</v>
      </c>
      <c r="N51" s="302"/>
      <c r="O51" s="251"/>
      <c r="P51" s="251"/>
      <c r="Q51" s="251"/>
      <c r="R51" s="251"/>
      <c r="S51" s="251"/>
      <c r="T51" s="251"/>
      <c r="U51" s="251"/>
      <c r="V51" s="251"/>
      <c r="W51" s="251"/>
      <c r="X51" s="251"/>
      <c r="Y51" s="251"/>
      <c r="Z51" s="251"/>
      <c r="AA51" s="339">
        <f t="shared" si="4"/>
        <v>0</v>
      </c>
      <c r="AB51" s="339">
        <f t="shared" si="5"/>
        <v>0</v>
      </c>
      <c r="AC51" s="339">
        <f t="shared" si="6"/>
        <v>0</v>
      </c>
      <c r="AD51" s="324">
        <f t="shared" si="7"/>
        <v>0</v>
      </c>
      <c r="AE51" s="251"/>
      <c r="AF51" s="251"/>
      <c r="AG51" s="339">
        <f t="shared" si="0"/>
        <v>0</v>
      </c>
      <c r="AH51" s="251"/>
      <c r="AI51" s="251"/>
      <c r="AJ51" s="303"/>
      <c r="AK51" s="251"/>
      <c r="AL51" s="251"/>
      <c r="AM51" s="251"/>
      <c r="AN51" s="251"/>
      <c r="AO51" s="306"/>
      <c r="AP51" s="344" t="b">
        <f t="shared" si="8"/>
        <v>0</v>
      </c>
      <c r="AQ51" s="345" t="str">
        <f t="shared" si="1"/>
        <v>Yes</v>
      </c>
      <c r="AR51" s="344">
        <f t="shared" si="2"/>
        <v>0</v>
      </c>
      <c r="AS51" s="349"/>
      <c r="AT51" s="250"/>
      <c r="AU51" s="251"/>
      <c r="AV51" s="251"/>
      <c r="AW51" s="251"/>
      <c r="AX51" s="251"/>
      <c r="AY51" s="251"/>
    </row>
    <row r="52" spans="1:51" ht="15.75" customHeight="1" x14ac:dyDescent="0.2">
      <c r="A52" s="251"/>
      <c r="B52" s="251"/>
      <c r="C52" s="315"/>
      <c r="D52" s="251"/>
      <c r="E52" s="348"/>
      <c r="F52" s="345" t="str">
        <f t="shared" si="9"/>
        <v>INVALID</v>
      </c>
      <c r="G52" s="251"/>
      <c r="H52" s="251"/>
      <c r="I52" s="251"/>
      <c r="J52" s="251"/>
      <c r="K52" s="251"/>
      <c r="L52" s="251"/>
      <c r="M52" s="324" t="str">
        <f t="shared" si="3"/>
        <v>Not a Lease</v>
      </c>
      <c r="N52" s="302"/>
      <c r="O52" s="251"/>
      <c r="P52" s="251"/>
      <c r="Q52" s="251"/>
      <c r="R52" s="251"/>
      <c r="S52" s="251"/>
      <c r="T52" s="251"/>
      <c r="U52" s="251"/>
      <c r="V52" s="251"/>
      <c r="W52" s="251"/>
      <c r="X52" s="251"/>
      <c r="Y52" s="251"/>
      <c r="Z52" s="251"/>
      <c r="AA52" s="339">
        <f t="shared" si="4"/>
        <v>0</v>
      </c>
      <c r="AB52" s="339">
        <f t="shared" si="5"/>
        <v>0</v>
      </c>
      <c r="AC52" s="339">
        <f t="shared" si="6"/>
        <v>0</v>
      </c>
      <c r="AD52" s="324">
        <f t="shared" si="7"/>
        <v>0</v>
      </c>
      <c r="AE52" s="251"/>
      <c r="AF52" s="251"/>
      <c r="AG52" s="339">
        <f t="shared" si="0"/>
        <v>0</v>
      </c>
      <c r="AH52" s="251"/>
      <c r="AI52" s="251"/>
      <c r="AJ52" s="303"/>
      <c r="AK52" s="251"/>
      <c r="AL52" s="251"/>
      <c r="AM52" s="251"/>
      <c r="AN52" s="251"/>
      <c r="AO52" s="306"/>
      <c r="AP52" s="344" t="b">
        <f t="shared" si="8"/>
        <v>0</v>
      </c>
      <c r="AQ52" s="345" t="str">
        <f t="shared" si="1"/>
        <v>Yes</v>
      </c>
      <c r="AR52" s="344">
        <f t="shared" si="2"/>
        <v>0</v>
      </c>
      <c r="AS52" s="349"/>
      <c r="AT52" s="250"/>
      <c r="AU52" s="251"/>
      <c r="AV52" s="251"/>
      <c r="AW52" s="251"/>
      <c r="AX52" s="251"/>
      <c r="AY52" s="251"/>
    </row>
    <row r="53" spans="1:51" ht="15.75" customHeight="1" x14ac:dyDescent="0.2">
      <c r="A53" s="251"/>
      <c r="B53" s="251"/>
      <c r="C53" s="315"/>
      <c r="D53" s="251"/>
      <c r="E53" s="348"/>
      <c r="F53" s="345" t="str">
        <f t="shared" si="9"/>
        <v>INVALID</v>
      </c>
      <c r="G53" s="251"/>
      <c r="H53" s="251"/>
      <c r="I53" s="251"/>
      <c r="J53" s="251"/>
      <c r="K53" s="251"/>
      <c r="L53" s="251"/>
      <c r="M53" s="324" t="str">
        <f t="shared" si="3"/>
        <v>Not a Lease</v>
      </c>
      <c r="N53" s="302"/>
      <c r="O53" s="251"/>
      <c r="P53" s="251"/>
      <c r="Q53" s="251"/>
      <c r="R53" s="251"/>
      <c r="S53" s="251"/>
      <c r="T53" s="251"/>
      <c r="U53" s="251"/>
      <c r="V53" s="251"/>
      <c r="W53" s="251"/>
      <c r="X53" s="251"/>
      <c r="Y53" s="251"/>
      <c r="Z53" s="251"/>
      <c r="AA53" s="339">
        <f t="shared" si="4"/>
        <v>0</v>
      </c>
      <c r="AB53" s="339">
        <f t="shared" si="5"/>
        <v>0</v>
      </c>
      <c r="AC53" s="339">
        <f t="shared" si="6"/>
        <v>0</v>
      </c>
      <c r="AD53" s="324">
        <f t="shared" si="7"/>
        <v>0</v>
      </c>
      <c r="AE53" s="251"/>
      <c r="AF53" s="251"/>
      <c r="AG53" s="339">
        <f t="shared" si="0"/>
        <v>0</v>
      </c>
      <c r="AH53" s="251"/>
      <c r="AI53" s="251"/>
      <c r="AJ53" s="303"/>
      <c r="AK53" s="251"/>
      <c r="AL53" s="251"/>
      <c r="AM53" s="251"/>
      <c r="AN53" s="251"/>
      <c r="AO53" s="306"/>
      <c r="AP53" s="344" t="b">
        <f t="shared" si="8"/>
        <v>0</v>
      </c>
      <c r="AQ53" s="345" t="str">
        <f t="shared" si="1"/>
        <v>Yes</v>
      </c>
      <c r="AR53" s="344">
        <f t="shared" si="2"/>
        <v>0</v>
      </c>
      <c r="AS53" s="349"/>
      <c r="AT53" s="250"/>
      <c r="AU53" s="251"/>
      <c r="AV53" s="251"/>
      <c r="AW53" s="251"/>
      <c r="AX53" s="251"/>
      <c r="AY53" s="251"/>
    </row>
    <row r="54" spans="1:51" ht="15.75" customHeight="1" x14ac:dyDescent="0.2">
      <c r="A54" s="251"/>
      <c r="B54" s="251"/>
      <c r="C54" s="315"/>
      <c r="D54" s="251"/>
      <c r="E54" s="348"/>
      <c r="F54" s="345" t="str">
        <f t="shared" si="9"/>
        <v>INVALID</v>
      </c>
      <c r="G54" s="251"/>
      <c r="H54" s="251"/>
      <c r="I54" s="251"/>
      <c r="J54" s="251"/>
      <c r="K54" s="251"/>
      <c r="L54" s="251"/>
      <c r="M54" s="324" t="str">
        <f t="shared" si="3"/>
        <v>Not a Lease</v>
      </c>
      <c r="N54" s="302"/>
      <c r="O54" s="251"/>
      <c r="P54" s="251"/>
      <c r="Q54" s="251"/>
      <c r="R54" s="251"/>
      <c r="S54" s="251"/>
      <c r="T54" s="251"/>
      <c r="U54" s="251"/>
      <c r="V54" s="251"/>
      <c r="W54" s="251"/>
      <c r="X54" s="251"/>
      <c r="Y54" s="251"/>
      <c r="Z54" s="251"/>
      <c r="AA54" s="339">
        <f t="shared" si="4"/>
        <v>0</v>
      </c>
      <c r="AB54" s="339">
        <f t="shared" si="5"/>
        <v>0</v>
      </c>
      <c r="AC54" s="339">
        <f t="shared" si="6"/>
        <v>0</v>
      </c>
      <c r="AD54" s="324">
        <f t="shared" si="7"/>
        <v>0</v>
      </c>
      <c r="AE54" s="251"/>
      <c r="AF54" s="251"/>
      <c r="AG54" s="339">
        <f t="shared" si="0"/>
        <v>0</v>
      </c>
      <c r="AH54" s="251"/>
      <c r="AI54" s="251"/>
      <c r="AJ54" s="303"/>
      <c r="AK54" s="251"/>
      <c r="AL54" s="251"/>
      <c r="AM54" s="251"/>
      <c r="AN54" s="251"/>
      <c r="AO54" s="306"/>
      <c r="AP54" s="344" t="b">
        <f t="shared" si="8"/>
        <v>0</v>
      </c>
      <c r="AQ54" s="345" t="str">
        <f t="shared" si="1"/>
        <v>Yes</v>
      </c>
      <c r="AR54" s="344">
        <f t="shared" si="2"/>
        <v>0</v>
      </c>
      <c r="AS54" s="349"/>
      <c r="AT54" s="250"/>
      <c r="AU54" s="251"/>
      <c r="AV54" s="251"/>
      <c r="AW54" s="251"/>
      <c r="AX54" s="251"/>
      <c r="AY54" s="251"/>
    </row>
    <row r="55" spans="1:51" ht="15.75" customHeight="1" x14ac:dyDescent="0.2">
      <c r="A55" s="251"/>
      <c r="B55" s="251"/>
      <c r="C55" s="315"/>
      <c r="D55" s="251"/>
      <c r="E55" s="348"/>
      <c r="F55" s="345" t="str">
        <f t="shared" si="9"/>
        <v>INVALID</v>
      </c>
      <c r="G55" s="251"/>
      <c r="H55" s="251"/>
      <c r="I55" s="251"/>
      <c r="J55" s="251"/>
      <c r="K55" s="251"/>
      <c r="L55" s="251"/>
      <c r="M55" s="324" t="str">
        <f t="shared" si="3"/>
        <v>Not a Lease</v>
      </c>
      <c r="N55" s="302"/>
      <c r="O55" s="251"/>
      <c r="P55" s="251"/>
      <c r="Q55" s="251"/>
      <c r="R55" s="251"/>
      <c r="S55" s="251"/>
      <c r="T55" s="251"/>
      <c r="U55" s="251"/>
      <c r="V55" s="251"/>
      <c r="W55" s="251"/>
      <c r="X55" s="251"/>
      <c r="Y55" s="251"/>
      <c r="Z55" s="251"/>
      <c r="AA55" s="339">
        <f t="shared" si="4"/>
        <v>0</v>
      </c>
      <c r="AB55" s="339">
        <f t="shared" si="5"/>
        <v>0</v>
      </c>
      <c r="AC55" s="339">
        <f t="shared" si="6"/>
        <v>0</v>
      </c>
      <c r="AD55" s="324">
        <f t="shared" si="7"/>
        <v>0</v>
      </c>
      <c r="AE55" s="251"/>
      <c r="AF55" s="251"/>
      <c r="AG55" s="339">
        <f t="shared" si="0"/>
        <v>0</v>
      </c>
      <c r="AH55" s="251"/>
      <c r="AI55" s="251"/>
      <c r="AJ55" s="303"/>
      <c r="AK55" s="251"/>
      <c r="AL55" s="251"/>
      <c r="AM55" s="251"/>
      <c r="AN55" s="251"/>
      <c r="AO55" s="306"/>
      <c r="AP55" s="344" t="b">
        <f t="shared" si="8"/>
        <v>0</v>
      </c>
      <c r="AQ55" s="345" t="str">
        <f t="shared" si="1"/>
        <v>Yes</v>
      </c>
      <c r="AR55" s="344">
        <f t="shared" si="2"/>
        <v>0</v>
      </c>
      <c r="AS55" s="349"/>
      <c r="AT55" s="250"/>
      <c r="AU55" s="251"/>
      <c r="AV55" s="251"/>
      <c r="AW55" s="251"/>
      <c r="AX55" s="251"/>
      <c r="AY55" s="251"/>
    </row>
    <row r="56" spans="1:51" ht="15.75" customHeight="1" x14ac:dyDescent="0.2">
      <c r="A56" s="251"/>
      <c r="B56" s="251"/>
      <c r="C56" s="315"/>
      <c r="D56" s="251"/>
      <c r="E56" s="348"/>
      <c r="F56" s="345" t="str">
        <f t="shared" si="9"/>
        <v>INVALID</v>
      </c>
      <c r="G56" s="251"/>
      <c r="H56" s="251"/>
      <c r="I56" s="251"/>
      <c r="J56" s="251"/>
      <c r="K56" s="251"/>
      <c r="L56" s="251"/>
      <c r="M56" s="324" t="str">
        <f t="shared" si="3"/>
        <v>Not a Lease</v>
      </c>
      <c r="N56" s="302"/>
      <c r="O56" s="251"/>
      <c r="P56" s="251"/>
      <c r="Q56" s="251"/>
      <c r="R56" s="251"/>
      <c r="S56" s="251"/>
      <c r="T56" s="251"/>
      <c r="U56" s="251"/>
      <c r="V56" s="251"/>
      <c r="W56" s="251"/>
      <c r="X56" s="251"/>
      <c r="Y56" s="251"/>
      <c r="Z56" s="251"/>
      <c r="AA56" s="339">
        <f t="shared" si="4"/>
        <v>0</v>
      </c>
      <c r="AB56" s="339">
        <f t="shared" si="5"/>
        <v>0</v>
      </c>
      <c r="AC56" s="339">
        <f t="shared" si="6"/>
        <v>0</v>
      </c>
      <c r="AD56" s="324">
        <f t="shared" si="7"/>
        <v>0</v>
      </c>
      <c r="AE56" s="251"/>
      <c r="AF56" s="251"/>
      <c r="AG56" s="339">
        <f t="shared" si="0"/>
        <v>0</v>
      </c>
      <c r="AH56" s="251"/>
      <c r="AI56" s="251"/>
      <c r="AJ56" s="303"/>
      <c r="AK56" s="251"/>
      <c r="AL56" s="251"/>
      <c r="AM56" s="251"/>
      <c r="AN56" s="251"/>
      <c r="AO56" s="306"/>
      <c r="AP56" s="344" t="b">
        <f t="shared" si="8"/>
        <v>0</v>
      </c>
      <c r="AQ56" s="345" t="str">
        <f t="shared" si="1"/>
        <v>Yes</v>
      </c>
      <c r="AR56" s="344">
        <f t="shared" si="2"/>
        <v>0</v>
      </c>
      <c r="AS56" s="349"/>
      <c r="AT56" s="250"/>
      <c r="AU56" s="251"/>
      <c r="AV56" s="251"/>
      <c r="AW56" s="251"/>
      <c r="AX56" s="251"/>
      <c r="AY56" s="251"/>
    </row>
    <row r="57" spans="1:51" ht="15.75" customHeight="1" x14ac:dyDescent="0.2">
      <c r="A57" s="251"/>
      <c r="B57" s="251"/>
      <c r="C57" s="315"/>
      <c r="D57" s="251"/>
      <c r="E57" s="348"/>
      <c r="F57" s="345" t="str">
        <f t="shared" si="9"/>
        <v>INVALID</v>
      </c>
      <c r="G57" s="251"/>
      <c r="H57" s="251"/>
      <c r="I57" s="251"/>
      <c r="J57" s="251"/>
      <c r="K57" s="251"/>
      <c r="L57" s="251"/>
      <c r="M57" s="324" t="str">
        <f t="shared" si="3"/>
        <v>Not a Lease</v>
      </c>
      <c r="N57" s="302"/>
      <c r="O57" s="251"/>
      <c r="P57" s="251"/>
      <c r="Q57" s="251"/>
      <c r="R57" s="251"/>
      <c r="S57" s="251"/>
      <c r="T57" s="251"/>
      <c r="U57" s="251"/>
      <c r="V57" s="251"/>
      <c r="W57" s="251"/>
      <c r="X57" s="251"/>
      <c r="Y57" s="251"/>
      <c r="Z57" s="251"/>
      <c r="AA57" s="339">
        <f t="shared" si="4"/>
        <v>0</v>
      </c>
      <c r="AB57" s="339">
        <f t="shared" si="5"/>
        <v>0</v>
      </c>
      <c r="AC57" s="339">
        <f t="shared" si="6"/>
        <v>0</v>
      </c>
      <c r="AD57" s="324">
        <f t="shared" si="7"/>
        <v>0</v>
      </c>
      <c r="AE57" s="251"/>
      <c r="AF57" s="251"/>
      <c r="AG57" s="339">
        <f t="shared" si="0"/>
        <v>0</v>
      </c>
      <c r="AH57" s="251"/>
      <c r="AI57" s="251"/>
      <c r="AJ57" s="303"/>
      <c r="AK57" s="251"/>
      <c r="AL57" s="251"/>
      <c r="AM57" s="251"/>
      <c r="AN57" s="251"/>
      <c r="AO57" s="306"/>
      <c r="AP57" s="344" t="b">
        <f t="shared" si="8"/>
        <v>0</v>
      </c>
      <c r="AQ57" s="345" t="str">
        <f t="shared" si="1"/>
        <v>Yes</v>
      </c>
      <c r="AR57" s="344">
        <f t="shared" si="2"/>
        <v>0</v>
      </c>
      <c r="AS57" s="349"/>
      <c r="AT57" s="250"/>
      <c r="AU57" s="251"/>
      <c r="AV57" s="251"/>
      <c r="AW57" s="251"/>
      <c r="AX57" s="251"/>
      <c r="AY57" s="251"/>
    </row>
    <row r="58" spans="1:51" ht="15.75" customHeight="1" x14ac:dyDescent="0.2">
      <c r="A58" s="251"/>
      <c r="B58" s="251"/>
      <c r="C58" s="315"/>
      <c r="D58" s="251"/>
      <c r="E58" s="348"/>
      <c r="F58" s="345" t="str">
        <f t="shared" si="9"/>
        <v>INVALID</v>
      </c>
      <c r="G58" s="251"/>
      <c r="H58" s="251"/>
      <c r="I58" s="251"/>
      <c r="J58" s="251"/>
      <c r="K58" s="251"/>
      <c r="L58" s="251"/>
      <c r="M58" s="324" t="str">
        <f t="shared" si="3"/>
        <v>Not a Lease</v>
      </c>
      <c r="N58" s="302"/>
      <c r="O58" s="251"/>
      <c r="P58" s="251"/>
      <c r="Q58" s="251"/>
      <c r="R58" s="251"/>
      <c r="S58" s="251"/>
      <c r="T58" s="251"/>
      <c r="U58" s="251"/>
      <c r="V58" s="251"/>
      <c r="W58" s="251"/>
      <c r="X58" s="251"/>
      <c r="Y58" s="251"/>
      <c r="Z58" s="251"/>
      <c r="AA58" s="339">
        <f t="shared" si="4"/>
        <v>0</v>
      </c>
      <c r="AB58" s="339">
        <f t="shared" si="5"/>
        <v>0</v>
      </c>
      <c r="AC58" s="339">
        <f t="shared" si="6"/>
        <v>0</v>
      </c>
      <c r="AD58" s="324">
        <f t="shared" si="7"/>
        <v>0</v>
      </c>
      <c r="AE58" s="251"/>
      <c r="AF58" s="251"/>
      <c r="AG58" s="339">
        <f t="shared" si="0"/>
        <v>0</v>
      </c>
      <c r="AH58" s="251"/>
      <c r="AI58" s="251"/>
      <c r="AJ58" s="303"/>
      <c r="AK58" s="251"/>
      <c r="AL58" s="251"/>
      <c r="AM58" s="251"/>
      <c r="AN58" s="251"/>
      <c r="AO58" s="306"/>
      <c r="AP58" s="344" t="b">
        <f t="shared" si="8"/>
        <v>0</v>
      </c>
      <c r="AQ58" s="345" t="str">
        <f t="shared" si="1"/>
        <v>Yes</v>
      </c>
      <c r="AR58" s="344">
        <f t="shared" si="2"/>
        <v>0</v>
      </c>
      <c r="AS58" s="349"/>
      <c r="AT58" s="250"/>
      <c r="AU58" s="251"/>
      <c r="AV58" s="251"/>
      <c r="AW58" s="251"/>
      <c r="AX58" s="251"/>
      <c r="AY58" s="251"/>
    </row>
    <row r="59" spans="1:51" ht="15.75" customHeight="1" x14ac:dyDescent="0.2">
      <c r="A59" s="251"/>
      <c r="B59" s="251"/>
      <c r="C59" s="315"/>
      <c r="D59" s="251"/>
      <c r="E59" s="348"/>
      <c r="F59" s="345" t="str">
        <f t="shared" si="9"/>
        <v>INVALID</v>
      </c>
      <c r="G59" s="251"/>
      <c r="H59" s="251"/>
      <c r="I59" s="251"/>
      <c r="J59" s="251"/>
      <c r="K59" s="251"/>
      <c r="L59" s="251"/>
      <c r="M59" s="324" t="str">
        <f t="shared" si="3"/>
        <v>Not a Lease</v>
      </c>
      <c r="N59" s="302"/>
      <c r="O59" s="251"/>
      <c r="P59" s="251"/>
      <c r="Q59" s="251"/>
      <c r="R59" s="251"/>
      <c r="S59" s="251"/>
      <c r="T59" s="251"/>
      <c r="U59" s="251"/>
      <c r="V59" s="251"/>
      <c r="W59" s="251"/>
      <c r="X59" s="251"/>
      <c r="Y59" s="251"/>
      <c r="Z59" s="251"/>
      <c r="AA59" s="339">
        <f t="shared" si="4"/>
        <v>0</v>
      </c>
      <c r="AB59" s="339">
        <f t="shared" si="5"/>
        <v>0</v>
      </c>
      <c r="AC59" s="339">
        <f t="shared" si="6"/>
        <v>0</v>
      </c>
      <c r="AD59" s="324">
        <f t="shared" si="7"/>
        <v>0</v>
      </c>
      <c r="AE59" s="251"/>
      <c r="AF59" s="251"/>
      <c r="AG59" s="339">
        <f t="shared" si="0"/>
        <v>0</v>
      </c>
      <c r="AH59" s="251"/>
      <c r="AI59" s="251"/>
      <c r="AJ59" s="303"/>
      <c r="AK59" s="251"/>
      <c r="AL59" s="251"/>
      <c r="AM59" s="251"/>
      <c r="AN59" s="251"/>
      <c r="AO59" s="306"/>
      <c r="AP59" s="344" t="b">
        <f t="shared" si="8"/>
        <v>0</v>
      </c>
      <c r="AQ59" s="345" t="str">
        <f t="shared" si="1"/>
        <v>Yes</v>
      </c>
      <c r="AR59" s="344">
        <f t="shared" si="2"/>
        <v>0</v>
      </c>
      <c r="AS59" s="349"/>
      <c r="AT59" s="250"/>
      <c r="AU59" s="251"/>
      <c r="AV59" s="251"/>
      <c r="AW59" s="251"/>
      <c r="AX59" s="251"/>
      <c r="AY59" s="251"/>
    </row>
    <row r="60" spans="1:51" ht="15.75" customHeight="1" x14ac:dyDescent="0.2">
      <c r="A60" s="251"/>
      <c r="B60" s="251"/>
      <c r="C60" s="315"/>
      <c r="D60" s="251"/>
      <c r="E60" s="348"/>
      <c r="F60" s="345" t="str">
        <f t="shared" si="9"/>
        <v>INVALID</v>
      </c>
      <c r="G60" s="251"/>
      <c r="H60" s="251"/>
      <c r="I60" s="251"/>
      <c r="J60" s="251"/>
      <c r="K60" s="251"/>
      <c r="L60" s="251"/>
      <c r="M60" s="324" t="str">
        <f t="shared" si="3"/>
        <v>Not a Lease</v>
      </c>
      <c r="N60" s="302"/>
      <c r="O60" s="251"/>
      <c r="P60" s="251"/>
      <c r="Q60" s="251"/>
      <c r="R60" s="251"/>
      <c r="S60" s="251"/>
      <c r="T60" s="251"/>
      <c r="U60" s="251"/>
      <c r="V60" s="251"/>
      <c r="W60" s="251"/>
      <c r="X60" s="251"/>
      <c r="Y60" s="251"/>
      <c r="Z60" s="251"/>
      <c r="AA60" s="339">
        <f t="shared" si="4"/>
        <v>0</v>
      </c>
      <c r="AB60" s="339">
        <f t="shared" si="5"/>
        <v>0</v>
      </c>
      <c r="AC60" s="339">
        <f t="shared" si="6"/>
        <v>0</v>
      </c>
      <c r="AD60" s="324">
        <f t="shared" si="7"/>
        <v>0</v>
      </c>
      <c r="AE60" s="251"/>
      <c r="AF60" s="251"/>
      <c r="AG60" s="339">
        <f t="shared" si="0"/>
        <v>0</v>
      </c>
      <c r="AH60" s="251"/>
      <c r="AI60" s="251"/>
      <c r="AJ60" s="303"/>
      <c r="AK60" s="251"/>
      <c r="AL60" s="251"/>
      <c r="AM60" s="251"/>
      <c r="AN60" s="251"/>
      <c r="AO60" s="306"/>
      <c r="AP60" s="344" t="b">
        <f t="shared" si="8"/>
        <v>0</v>
      </c>
      <c r="AQ60" s="345" t="str">
        <f t="shared" si="1"/>
        <v>Yes</v>
      </c>
      <c r="AR60" s="344">
        <f t="shared" si="2"/>
        <v>0</v>
      </c>
      <c r="AS60" s="349"/>
      <c r="AT60" s="250"/>
      <c r="AU60" s="251"/>
      <c r="AV60" s="251"/>
      <c r="AW60" s="251"/>
      <c r="AX60" s="251"/>
      <c r="AY60" s="251"/>
    </row>
    <row r="61" spans="1:51" ht="15.75" customHeight="1" x14ac:dyDescent="0.2">
      <c r="A61" s="251"/>
      <c r="B61" s="251"/>
      <c r="C61" s="315"/>
      <c r="D61" s="251"/>
      <c r="E61" s="348"/>
      <c r="F61" s="345" t="str">
        <f t="shared" si="9"/>
        <v>INVALID</v>
      </c>
      <c r="G61" s="251"/>
      <c r="H61" s="251"/>
      <c r="I61" s="251"/>
      <c r="J61" s="251"/>
      <c r="K61" s="251"/>
      <c r="L61" s="251"/>
      <c r="M61" s="324" t="str">
        <f t="shared" si="3"/>
        <v>Not a Lease</v>
      </c>
      <c r="N61" s="302"/>
      <c r="O61" s="251"/>
      <c r="P61" s="251"/>
      <c r="Q61" s="251"/>
      <c r="R61" s="251"/>
      <c r="S61" s="251"/>
      <c r="T61" s="251"/>
      <c r="U61" s="251"/>
      <c r="V61" s="251"/>
      <c r="W61" s="251"/>
      <c r="X61" s="251"/>
      <c r="Y61" s="251"/>
      <c r="Z61" s="251"/>
      <c r="AA61" s="339">
        <f t="shared" si="4"/>
        <v>0</v>
      </c>
      <c r="AB61" s="339">
        <f t="shared" si="5"/>
        <v>0</v>
      </c>
      <c r="AC61" s="339">
        <f t="shared" si="6"/>
        <v>0</v>
      </c>
      <c r="AD61" s="324">
        <f t="shared" si="7"/>
        <v>0</v>
      </c>
      <c r="AE61" s="251"/>
      <c r="AF61" s="251"/>
      <c r="AG61" s="339">
        <f t="shared" si="0"/>
        <v>0</v>
      </c>
      <c r="AH61" s="251"/>
      <c r="AI61" s="251"/>
      <c r="AJ61" s="303"/>
      <c r="AK61" s="251"/>
      <c r="AL61" s="251"/>
      <c r="AM61" s="251"/>
      <c r="AN61" s="251"/>
      <c r="AO61" s="306"/>
      <c r="AP61" s="344" t="b">
        <f t="shared" si="8"/>
        <v>0</v>
      </c>
      <c r="AQ61" s="345" t="str">
        <f t="shared" si="1"/>
        <v>Yes</v>
      </c>
      <c r="AR61" s="344">
        <f t="shared" si="2"/>
        <v>0</v>
      </c>
      <c r="AS61" s="349"/>
      <c r="AT61" s="250"/>
      <c r="AU61" s="251"/>
      <c r="AV61" s="251"/>
      <c r="AW61" s="251"/>
      <c r="AX61" s="251"/>
      <c r="AY61" s="251"/>
    </row>
    <row r="62" spans="1:51" ht="15.75" customHeight="1" x14ac:dyDescent="0.2">
      <c r="A62" s="251"/>
      <c r="B62" s="251"/>
      <c r="C62" s="315"/>
      <c r="D62" s="251"/>
      <c r="E62" s="348"/>
      <c r="F62" s="345" t="str">
        <f t="shared" si="9"/>
        <v>INVALID</v>
      </c>
      <c r="G62" s="251"/>
      <c r="H62" s="251"/>
      <c r="I62" s="251"/>
      <c r="J62" s="251"/>
      <c r="K62" s="251"/>
      <c r="L62" s="251"/>
      <c r="M62" s="324" t="str">
        <f t="shared" si="3"/>
        <v>Not a Lease</v>
      </c>
      <c r="N62" s="302"/>
      <c r="O62" s="251"/>
      <c r="P62" s="251"/>
      <c r="Q62" s="251"/>
      <c r="R62" s="251"/>
      <c r="S62" s="251"/>
      <c r="T62" s="251"/>
      <c r="U62" s="251"/>
      <c r="V62" s="251"/>
      <c r="W62" s="251"/>
      <c r="X62" s="251"/>
      <c r="Y62" s="251"/>
      <c r="Z62" s="251"/>
      <c r="AA62" s="339">
        <f t="shared" si="4"/>
        <v>0</v>
      </c>
      <c r="AB62" s="339">
        <f t="shared" si="5"/>
        <v>0</v>
      </c>
      <c r="AC62" s="339">
        <f t="shared" si="6"/>
        <v>0</v>
      </c>
      <c r="AD62" s="324">
        <f t="shared" si="7"/>
        <v>0</v>
      </c>
      <c r="AE62" s="251"/>
      <c r="AF62" s="251"/>
      <c r="AG62" s="339">
        <f t="shared" si="0"/>
        <v>0</v>
      </c>
      <c r="AH62" s="251"/>
      <c r="AI62" s="251"/>
      <c r="AJ62" s="303"/>
      <c r="AK62" s="251"/>
      <c r="AL62" s="251"/>
      <c r="AM62" s="251"/>
      <c r="AN62" s="251"/>
      <c r="AO62" s="306"/>
      <c r="AP62" s="344" t="b">
        <f t="shared" si="8"/>
        <v>0</v>
      </c>
      <c r="AQ62" s="345" t="str">
        <f t="shared" si="1"/>
        <v>Yes</v>
      </c>
      <c r="AR62" s="344">
        <f t="shared" si="2"/>
        <v>0</v>
      </c>
      <c r="AS62" s="349"/>
      <c r="AT62" s="250"/>
      <c r="AU62" s="251"/>
      <c r="AV62" s="251"/>
      <c r="AW62" s="251"/>
      <c r="AX62" s="251"/>
      <c r="AY62" s="251"/>
    </row>
    <row r="63" spans="1:51" ht="15.75" customHeight="1" x14ac:dyDescent="0.2">
      <c r="A63" s="251"/>
      <c r="B63" s="251"/>
      <c r="C63" s="315"/>
      <c r="D63" s="251"/>
      <c r="E63" s="348"/>
      <c r="F63" s="345" t="str">
        <f t="shared" si="9"/>
        <v>INVALID</v>
      </c>
      <c r="G63" s="251"/>
      <c r="H63" s="251"/>
      <c r="I63" s="251"/>
      <c r="J63" s="251"/>
      <c r="K63" s="251"/>
      <c r="L63" s="251"/>
      <c r="M63" s="324" t="str">
        <f t="shared" si="3"/>
        <v>Not a Lease</v>
      </c>
      <c r="N63" s="302"/>
      <c r="O63" s="251"/>
      <c r="P63" s="251"/>
      <c r="Q63" s="251"/>
      <c r="R63" s="251"/>
      <c r="S63" s="251"/>
      <c r="T63" s="251"/>
      <c r="U63" s="251"/>
      <c r="V63" s="251"/>
      <c r="W63" s="251"/>
      <c r="X63" s="251"/>
      <c r="Y63" s="251"/>
      <c r="Z63" s="251"/>
      <c r="AA63" s="339">
        <f t="shared" si="4"/>
        <v>0</v>
      </c>
      <c r="AB63" s="339">
        <f t="shared" si="5"/>
        <v>0</v>
      </c>
      <c r="AC63" s="339">
        <f t="shared" si="6"/>
        <v>0</v>
      </c>
      <c r="AD63" s="324">
        <f t="shared" si="7"/>
        <v>0</v>
      </c>
      <c r="AE63" s="251"/>
      <c r="AF63" s="251"/>
      <c r="AG63" s="339">
        <f t="shared" si="0"/>
        <v>0</v>
      </c>
      <c r="AH63" s="251"/>
      <c r="AI63" s="251"/>
      <c r="AJ63" s="303"/>
      <c r="AK63" s="251"/>
      <c r="AL63" s="251"/>
      <c r="AM63" s="251"/>
      <c r="AN63" s="251"/>
      <c r="AO63" s="306"/>
      <c r="AP63" s="344" t="b">
        <f t="shared" si="8"/>
        <v>0</v>
      </c>
      <c r="AQ63" s="345" t="str">
        <f t="shared" si="1"/>
        <v>Yes</v>
      </c>
      <c r="AR63" s="344">
        <f t="shared" si="2"/>
        <v>0</v>
      </c>
      <c r="AS63" s="349"/>
      <c r="AT63" s="250"/>
      <c r="AU63" s="251"/>
      <c r="AV63" s="251"/>
      <c r="AW63" s="251"/>
      <c r="AX63" s="251"/>
      <c r="AY63" s="251"/>
    </row>
    <row r="64" spans="1:51" ht="15.75" customHeight="1" x14ac:dyDescent="0.2">
      <c r="A64" s="251"/>
      <c r="B64" s="251"/>
      <c r="C64" s="315"/>
      <c r="D64" s="251"/>
      <c r="E64" s="348"/>
      <c r="F64" s="345" t="str">
        <f t="shared" si="9"/>
        <v>INVALID</v>
      </c>
      <c r="G64" s="251"/>
      <c r="H64" s="251"/>
      <c r="I64" s="251"/>
      <c r="J64" s="251"/>
      <c r="K64" s="251"/>
      <c r="L64" s="251"/>
      <c r="M64" s="324" t="str">
        <f t="shared" si="3"/>
        <v>Not a Lease</v>
      </c>
      <c r="N64" s="302"/>
      <c r="O64" s="251"/>
      <c r="P64" s="251"/>
      <c r="Q64" s="251"/>
      <c r="R64" s="251"/>
      <c r="S64" s="251"/>
      <c r="T64" s="251"/>
      <c r="U64" s="251"/>
      <c r="V64" s="251"/>
      <c r="W64" s="251"/>
      <c r="X64" s="251"/>
      <c r="Y64" s="251"/>
      <c r="Z64" s="251"/>
      <c r="AA64" s="339">
        <f t="shared" si="4"/>
        <v>0</v>
      </c>
      <c r="AB64" s="339">
        <f t="shared" si="5"/>
        <v>0</v>
      </c>
      <c r="AC64" s="339">
        <f t="shared" si="6"/>
        <v>0</v>
      </c>
      <c r="AD64" s="324">
        <f t="shared" si="7"/>
        <v>0</v>
      </c>
      <c r="AE64" s="251"/>
      <c r="AF64" s="251"/>
      <c r="AG64" s="339">
        <f t="shared" si="0"/>
        <v>0</v>
      </c>
      <c r="AH64" s="251"/>
      <c r="AI64" s="251"/>
      <c r="AJ64" s="303"/>
      <c r="AK64" s="251"/>
      <c r="AL64" s="251"/>
      <c r="AM64" s="251"/>
      <c r="AN64" s="251"/>
      <c r="AO64" s="306"/>
      <c r="AP64" s="344" t="b">
        <f t="shared" si="8"/>
        <v>0</v>
      </c>
      <c r="AQ64" s="345" t="str">
        <f t="shared" si="1"/>
        <v>Yes</v>
      </c>
      <c r="AR64" s="344">
        <f t="shared" si="2"/>
        <v>0</v>
      </c>
      <c r="AS64" s="349"/>
      <c r="AT64" s="250"/>
      <c r="AU64" s="251"/>
      <c r="AV64" s="251"/>
      <c r="AW64" s="251"/>
      <c r="AX64" s="251"/>
      <c r="AY64" s="251"/>
    </row>
    <row r="65" spans="1:51" ht="15.75" customHeight="1" x14ac:dyDescent="0.2">
      <c r="A65" s="251"/>
      <c r="B65" s="251"/>
      <c r="C65" s="315"/>
      <c r="D65" s="251"/>
      <c r="E65" s="348"/>
      <c r="F65" s="345" t="str">
        <f t="shared" si="9"/>
        <v>INVALID</v>
      </c>
      <c r="G65" s="251"/>
      <c r="H65" s="251"/>
      <c r="I65" s="251"/>
      <c r="J65" s="251"/>
      <c r="K65" s="251"/>
      <c r="L65" s="251"/>
      <c r="M65" s="324" t="str">
        <f t="shared" si="3"/>
        <v>Not a Lease</v>
      </c>
      <c r="N65" s="302"/>
      <c r="O65" s="251"/>
      <c r="P65" s="251"/>
      <c r="Q65" s="251"/>
      <c r="R65" s="251"/>
      <c r="S65" s="251"/>
      <c r="T65" s="251"/>
      <c r="U65" s="251"/>
      <c r="V65" s="251"/>
      <c r="W65" s="251"/>
      <c r="X65" s="251"/>
      <c r="Y65" s="251"/>
      <c r="Z65" s="251"/>
      <c r="AA65" s="339">
        <f t="shared" si="4"/>
        <v>0</v>
      </c>
      <c r="AB65" s="339">
        <f t="shared" si="5"/>
        <v>0</v>
      </c>
      <c r="AC65" s="339">
        <f t="shared" si="6"/>
        <v>0</v>
      </c>
      <c r="AD65" s="324">
        <f t="shared" si="7"/>
        <v>0</v>
      </c>
      <c r="AE65" s="251"/>
      <c r="AF65" s="251"/>
      <c r="AG65" s="339">
        <f t="shared" si="0"/>
        <v>0</v>
      </c>
      <c r="AH65" s="251"/>
      <c r="AI65" s="251"/>
      <c r="AJ65" s="303"/>
      <c r="AK65" s="251"/>
      <c r="AL65" s="251"/>
      <c r="AM65" s="251"/>
      <c r="AN65" s="251"/>
      <c r="AO65" s="306"/>
      <c r="AP65" s="344" t="b">
        <f t="shared" si="8"/>
        <v>0</v>
      </c>
      <c r="AQ65" s="345" t="str">
        <f t="shared" si="1"/>
        <v>Yes</v>
      </c>
      <c r="AR65" s="344">
        <f t="shared" si="2"/>
        <v>0</v>
      </c>
      <c r="AS65" s="349"/>
      <c r="AT65" s="250"/>
      <c r="AU65" s="251"/>
      <c r="AV65" s="251"/>
      <c r="AW65" s="251"/>
      <c r="AX65" s="251"/>
      <c r="AY65" s="251"/>
    </row>
    <row r="66" spans="1:51" ht="15.75" customHeight="1" x14ac:dyDescent="0.2">
      <c r="A66" s="251"/>
      <c r="B66" s="251"/>
      <c r="C66" s="315"/>
      <c r="D66" s="251"/>
      <c r="E66" s="348"/>
      <c r="F66" s="345" t="str">
        <f t="shared" si="9"/>
        <v>INVALID</v>
      </c>
      <c r="G66" s="251"/>
      <c r="H66" s="251"/>
      <c r="I66" s="251"/>
      <c r="J66" s="251"/>
      <c r="K66" s="251"/>
      <c r="L66" s="251"/>
      <c r="M66" s="324" t="str">
        <f t="shared" si="3"/>
        <v>Not a Lease</v>
      </c>
      <c r="N66" s="302"/>
      <c r="O66" s="251"/>
      <c r="P66" s="251"/>
      <c r="Q66" s="251"/>
      <c r="R66" s="251"/>
      <c r="S66" s="251"/>
      <c r="T66" s="251"/>
      <c r="U66" s="251"/>
      <c r="V66" s="251"/>
      <c r="W66" s="251"/>
      <c r="X66" s="251"/>
      <c r="Y66" s="251"/>
      <c r="Z66" s="251"/>
      <c r="AA66" s="339">
        <f t="shared" si="4"/>
        <v>0</v>
      </c>
      <c r="AB66" s="339">
        <f t="shared" si="5"/>
        <v>0</v>
      </c>
      <c r="AC66" s="339">
        <f t="shared" si="6"/>
        <v>0</v>
      </c>
      <c r="AD66" s="324">
        <f t="shared" si="7"/>
        <v>0</v>
      </c>
      <c r="AE66" s="251"/>
      <c r="AF66" s="251"/>
      <c r="AG66" s="339">
        <f t="shared" si="0"/>
        <v>0</v>
      </c>
      <c r="AH66" s="251"/>
      <c r="AI66" s="251"/>
      <c r="AJ66" s="303"/>
      <c r="AK66" s="251"/>
      <c r="AL66" s="251"/>
      <c r="AM66" s="251"/>
      <c r="AN66" s="251"/>
      <c r="AO66" s="306"/>
      <c r="AP66" s="344" t="b">
        <f t="shared" si="8"/>
        <v>0</v>
      </c>
      <c r="AQ66" s="345" t="str">
        <f t="shared" si="1"/>
        <v>Yes</v>
      </c>
      <c r="AR66" s="344">
        <f t="shared" si="2"/>
        <v>0</v>
      </c>
      <c r="AS66" s="349"/>
      <c r="AT66" s="250"/>
      <c r="AU66" s="251"/>
      <c r="AV66" s="251"/>
      <c r="AW66" s="251"/>
      <c r="AX66" s="251"/>
      <c r="AY66" s="251"/>
    </row>
    <row r="67" spans="1:51" ht="15.75" customHeight="1" x14ac:dyDescent="0.2">
      <c r="A67" s="251"/>
      <c r="B67" s="251"/>
      <c r="C67" s="315"/>
      <c r="D67" s="251"/>
      <c r="E67" s="348"/>
      <c r="F67" s="345" t="str">
        <f t="shared" si="9"/>
        <v>INVALID</v>
      </c>
      <c r="G67" s="251"/>
      <c r="H67" s="251"/>
      <c r="I67" s="251"/>
      <c r="J67" s="251"/>
      <c r="K67" s="251"/>
      <c r="L67" s="251"/>
      <c r="M67" s="324" t="str">
        <f t="shared" si="3"/>
        <v>Not a Lease</v>
      </c>
      <c r="N67" s="302"/>
      <c r="O67" s="251"/>
      <c r="P67" s="251"/>
      <c r="Q67" s="251"/>
      <c r="R67" s="251"/>
      <c r="S67" s="251"/>
      <c r="T67" s="251"/>
      <c r="U67" s="251"/>
      <c r="V67" s="251"/>
      <c r="W67" s="251"/>
      <c r="X67" s="251"/>
      <c r="Y67" s="251"/>
      <c r="Z67" s="251"/>
      <c r="AA67" s="339">
        <f t="shared" si="4"/>
        <v>0</v>
      </c>
      <c r="AB67" s="339">
        <f t="shared" si="5"/>
        <v>0</v>
      </c>
      <c r="AC67" s="339">
        <f t="shared" si="6"/>
        <v>0</v>
      </c>
      <c r="AD67" s="324">
        <f t="shared" si="7"/>
        <v>0</v>
      </c>
      <c r="AE67" s="251"/>
      <c r="AF67" s="251"/>
      <c r="AG67" s="339">
        <f t="shared" si="0"/>
        <v>0</v>
      </c>
      <c r="AH67" s="251"/>
      <c r="AI67" s="251"/>
      <c r="AJ67" s="303"/>
      <c r="AK67" s="251"/>
      <c r="AL67" s="251"/>
      <c r="AM67" s="251"/>
      <c r="AN67" s="251"/>
      <c r="AO67" s="306"/>
      <c r="AP67" s="344" t="b">
        <f t="shared" si="8"/>
        <v>0</v>
      </c>
      <c r="AQ67" s="345" t="str">
        <f t="shared" si="1"/>
        <v>Yes</v>
      </c>
      <c r="AR67" s="344">
        <f t="shared" si="2"/>
        <v>0</v>
      </c>
      <c r="AS67" s="349"/>
      <c r="AT67" s="250"/>
      <c r="AU67" s="251"/>
      <c r="AV67" s="251"/>
      <c r="AW67" s="251"/>
      <c r="AX67" s="251"/>
      <c r="AY67" s="251"/>
    </row>
    <row r="68" spans="1:51" ht="15.75" customHeight="1" x14ac:dyDescent="0.2">
      <c r="A68" s="251"/>
      <c r="B68" s="251"/>
      <c r="C68" s="315"/>
      <c r="D68" s="251"/>
      <c r="E68" s="348"/>
      <c r="F68" s="345" t="str">
        <f t="shared" si="9"/>
        <v>INVALID</v>
      </c>
      <c r="G68" s="251"/>
      <c r="H68" s="251"/>
      <c r="I68" s="251"/>
      <c r="J68" s="251"/>
      <c r="K68" s="251"/>
      <c r="L68" s="251"/>
      <c r="M68" s="324" t="str">
        <f t="shared" si="3"/>
        <v>Not a Lease</v>
      </c>
      <c r="N68" s="302"/>
      <c r="O68" s="251"/>
      <c r="P68" s="251"/>
      <c r="Q68" s="251"/>
      <c r="R68" s="251"/>
      <c r="S68" s="251"/>
      <c r="T68" s="251"/>
      <c r="U68" s="251"/>
      <c r="V68" s="251"/>
      <c r="W68" s="251"/>
      <c r="X68" s="251"/>
      <c r="Y68" s="251"/>
      <c r="Z68" s="251"/>
      <c r="AA68" s="339">
        <f t="shared" si="4"/>
        <v>0</v>
      </c>
      <c r="AB68" s="339">
        <f t="shared" si="5"/>
        <v>0</v>
      </c>
      <c r="AC68" s="339">
        <f t="shared" si="6"/>
        <v>0</v>
      </c>
      <c r="AD68" s="324">
        <f t="shared" si="7"/>
        <v>0</v>
      </c>
      <c r="AE68" s="251"/>
      <c r="AF68" s="251"/>
      <c r="AG68" s="339">
        <f t="shared" si="0"/>
        <v>0</v>
      </c>
      <c r="AH68" s="251"/>
      <c r="AI68" s="251"/>
      <c r="AJ68" s="303"/>
      <c r="AK68" s="251"/>
      <c r="AL68" s="251"/>
      <c r="AM68" s="251"/>
      <c r="AN68" s="251"/>
      <c r="AO68" s="306"/>
      <c r="AP68" s="344" t="b">
        <f t="shared" si="8"/>
        <v>0</v>
      </c>
      <c r="AQ68" s="345" t="str">
        <f t="shared" si="1"/>
        <v>Yes</v>
      </c>
      <c r="AR68" s="344">
        <f t="shared" si="2"/>
        <v>0</v>
      </c>
      <c r="AS68" s="349"/>
      <c r="AT68" s="250"/>
      <c r="AU68" s="251"/>
      <c r="AV68" s="251"/>
      <c r="AW68" s="251"/>
      <c r="AX68" s="251"/>
      <c r="AY68" s="251"/>
    </row>
    <row r="69" spans="1:51" ht="15.75" customHeight="1" x14ac:dyDescent="0.2">
      <c r="A69" s="251"/>
      <c r="B69" s="251"/>
      <c r="C69" s="315"/>
      <c r="D69" s="251"/>
      <c r="E69" s="348"/>
      <c r="F69" s="345" t="str">
        <f t="shared" si="9"/>
        <v>INVALID</v>
      </c>
      <c r="G69" s="251"/>
      <c r="H69" s="251"/>
      <c r="I69" s="251"/>
      <c r="J69" s="251"/>
      <c r="K69" s="251"/>
      <c r="L69" s="251"/>
      <c r="M69" s="324" t="str">
        <f t="shared" si="3"/>
        <v>Not a Lease</v>
      </c>
      <c r="N69" s="302"/>
      <c r="O69" s="251"/>
      <c r="P69" s="251"/>
      <c r="Q69" s="251"/>
      <c r="R69" s="251"/>
      <c r="S69" s="251"/>
      <c r="T69" s="251"/>
      <c r="U69" s="251"/>
      <c r="V69" s="251"/>
      <c r="W69" s="251"/>
      <c r="X69" s="251"/>
      <c r="Y69" s="251"/>
      <c r="Z69" s="251"/>
      <c r="AA69" s="339">
        <f t="shared" si="4"/>
        <v>0</v>
      </c>
      <c r="AB69" s="339">
        <f t="shared" si="5"/>
        <v>0</v>
      </c>
      <c r="AC69" s="339">
        <f t="shared" si="6"/>
        <v>0</v>
      </c>
      <c r="AD69" s="324">
        <f t="shared" si="7"/>
        <v>0</v>
      </c>
      <c r="AE69" s="251"/>
      <c r="AF69" s="251"/>
      <c r="AG69" s="339">
        <f t="shared" si="0"/>
        <v>0</v>
      </c>
      <c r="AH69" s="251"/>
      <c r="AI69" s="251"/>
      <c r="AJ69" s="303"/>
      <c r="AK69" s="251"/>
      <c r="AL69" s="251"/>
      <c r="AM69" s="251"/>
      <c r="AN69" s="251"/>
      <c r="AO69" s="306"/>
      <c r="AP69" s="344" t="b">
        <f t="shared" si="8"/>
        <v>0</v>
      </c>
      <c r="AQ69" s="345" t="str">
        <f t="shared" si="1"/>
        <v>Yes</v>
      </c>
      <c r="AR69" s="344">
        <f t="shared" si="2"/>
        <v>0</v>
      </c>
      <c r="AS69" s="349"/>
      <c r="AT69" s="250"/>
      <c r="AU69" s="251"/>
      <c r="AV69" s="251"/>
      <c r="AW69" s="251"/>
      <c r="AX69" s="251"/>
      <c r="AY69" s="251"/>
    </row>
    <row r="70" spans="1:51" ht="15.75" customHeight="1" x14ac:dyDescent="0.2">
      <c r="A70" s="251"/>
      <c r="B70" s="251"/>
      <c r="C70" s="315"/>
      <c r="D70" s="251"/>
      <c r="E70" s="348"/>
      <c r="F70" s="345" t="str">
        <f t="shared" si="9"/>
        <v>INVALID</v>
      </c>
      <c r="G70" s="251"/>
      <c r="H70" s="251"/>
      <c r="I70" s="251"/>
      <c r="J70" s="251"/>
      <c r="K70" s="251"/>
      <c r="L70" s="251"/>
      <c r="M70" s="324" t="str">
        <f t="shared" si="3"/>
        <v>Not a Lease</v>
      </c>
      <c r="N70" s="302"/>
      <c r="O70" s="251"/>
      <c r="P70" s="251"/>
      <c r="Q70" s="251"/>
      <c r="R70" s="251"/>
      <c r="S70" s="251"/>
      <c r="T70" s="251"/>
      <c r="U70" s="251"/>
      <c r="V70" s="251"/>
      <c r="W70" s="251"/>
      <c r="X70" s="251"/>
      <c r="Y70" s="251"/>
      <c r="Z70" s="251"/>
      <c r="AA70" s="339">
        <f t="shared" si="4"/>
        <v>0</v>
      </c>
      <c r="AB70" s="339">
        <f t="shared" si="5"/>
        <v>0</v>
      </c>
      <c r="AC70" s="339">
        <f t="shared" si="6"/>
        <v>0</v>
      </c>
      <c r="AD70" s="324">
        <f t="shared" si="7"/>
        <v>0</v>
      </c>
      <c r="AE70" s="251"/>
      <c r="AF70" s="251"/>
      <c r="AG70" s="339">
        <f t="shared" si="0"/>
        <v>0</v>
      </c>
      <c r="AH70" s="251"/>
      <c r="AI70" s="251"/>
      <c r="AJ70" s="303"/>
      <c r="AK70" s="251"/>
      <c r="AL70" s="251"/>
      <c r="AM70" s="251"/>
      <c r="AN70" s="251"/>
      <c r="AO70" s="306"/>
      <c r="AP70" s="344" t="b">
        <f t="shared" si="8"/>
        <v>0</v>
      </c>
      <c r="AQ70" s="345" t="str">
        <f t="shared" si="1"/>
        <v>Yes</v>
      </c>
      <c r="AR70" s="344">
        <f t="shared" si="2"/>
        <v>0</v>
      </c>
      <c r="AS70" s="349"/>
      <c r="AT70" s="250"/>
      <c r="AU70" s="251"/>
      <c r="AV70" s="251"/>
      <c r="AW70" s="251"/>
      <c r="AX70" s="251"/>
      <c r="AY70" s="251"/>
    </row>
    <row r="71" spans="1:51" ht="15.75" customHeight="1" x14ac:dyDescent="0.2">
      <c r="A71" s="251"/>
      <c r="B71" s="251"/>
      <c r="C71" s="315"/>
      <c r="D71" s="251"/>
      <c r="E71" s="348"/>
      <c r="F71" s="345" t="str">
        <f t="shared" si="9"/>
        <v>INVALID</v>
      </c>
      <c r="G71" s="251"/>
      <c r="H71" s="251"/>
      <c r="I71" s="251"/>
      <c r="J71" s="251"/>
      <c r="K71" s="251"/>
      <c r="L71" s="251"/>
      <c r="M71" s="324" t="str">
        <f t="shared" si="3"/>
        <v>Not a Lease</v>
      </c>
      <c r="N71" s="302"/>
      <c r="O71" s="251"/>
      <c r="P71" s="251"/>
      <c r="Q71" s="251"/>
      <c r="R71" s="251"/>
      <c r="S71" s="251"/>
      <c r="T71" s="251"/>
      <c r="U71" s="251"/>
      <c r="V71" s="251"/>
      <c r="W71" s="251"/>
      <c r="X71" s="251"/>
      <c r="Y71" s="251"/>
      <c r="Z71" s="251"/>
      <c r="AA71" s="339">
        <f t="shared" si="4"/>
        <v>0</v>
      </c>
      <c r="AB71" s="339">
        <f t="shared" si="5"/>
        <v>0</v>
      </c>
      <c r="AC71" s="339">
        <f t="shared" si="6"/>
        <v>0</v>
      </c>
      <c r="AD71" s="324">
        <f t="shared" si="7"/>
        <v>0</v>
      </c>
      <c r="AE71" s="251"/>
      <c r="AF71" s="251"/>
      <c r="AG71" s="339">
        <f t="shared" si="0"/>
        <v>0</v>
      </c>
      <c r="AH71" s="251"/>
      <c r="AI71" s="251"/>
      <c r="AJ71" s="303"/>
      <c r="AK71" s="251"/>
      <c r="AL71" s="251"/>
      <c r="AM71" s="251"/>
      <c r="AN71" s="251"/>
      <c r="AO71" s="306"/>
      <c r="AP71" s="344" t="b">
        <f t="shared" si="8"/>
        <v>0</v>
      </c>
      <c r="AQ71" s="345" t="str">
        <f t="shared" si="1"/>
        <v>Yes</v>
      </c>
      <c r="AR71" s="344">
        <f t="shared" si="2"/>
        <v>0</v>
      </c>
      <c r="AS71" s="349"/>
      <c r="AT71" s="250"/>
      <c r="AU71" s="251"/>
      <c r="AV71" s="251"/>
      <c r="AW71" s="251"/>
      <c r="AX71" s="251"/>
      <c r="AY71" s="251"/>
    </row>
    <row r="72" spans="1:51" ht="15.75" customHeight="1" x14ac:dyDescent="0.2">
      <c r="A72" s="251"/>
      <c r="B72" s="251"/>
      <c r="C72" s="315"/>
      <c r="D72" s="251"/>
      <c r="E72" s="348"/>
      <c r="F72" s="345" t="str">
        <f t="shared" si="9"/>
        <v>INVALID</v>
      </c>
      <c r="G72" s="251"/>
      <c r="H72" s="251"/>
      <c r="I72" s="251"/>
      <c r="J72" s="251"/>
      <c r="K72" s="251"/>
      <c r="L72" s="251"/>
      <c r="M72" s="324" t="str">
        <f t="shared" si="3"/>
        <v>Not a Lease</v>
      </c>
      <c r="N72" s="302"/>
      <c r="O72" s="251"/>
      <c r="P72" s="251"/>
      <c r="Q72" s="251"/>
      <c r="R72" s="251"/>
      <c r="S72" s="251"/>
      <c r="T72" s="251"/>
      <c r="U72" s="251"/>
      <c r="V72" s="251"/>
      <c r="W72" s="251"/>
      <c r="X72" s="251"/>
      <c r="Y72" s="251"/>
      <c r="Z72" s="251"/>
      <c r="AA72" s="339">
        <f t="shared" si="4"/>
        <v>0</v>
      </c>
      <c r="AB72" s="339">
        <f t="shared" si="5"/>
        <v>0</v>
      </c>
      <c r="AC72" s="339">
        <f t="shared" si="6"/>
        <v>0</v>
      </c>
      <c r="AD72" s="324">
        <f t="shared" si="7"/>
        <v>0</v>
      </c>
      <c r="AE72" s="251"/>
      <c r="AF72" s="251"/>
      <c r="AG72" s="339">
        <f t="shared" si="0"/>
        <v>0</v>
      </c>
      <c r="AH72" s="251"/>
      <c r="AI72" s="251"/>
      <c r="AJ72" s="303"/>
      <c r="AK72" s="251"/>
      <c r="AL72" s="251"/>
      <c r="AM72" s="251"/>
      <c r="AN72" s="251"/>
      <c r="AO72" s="306"/>
      <c r="AP72" s="344" t="b">
        <f t="shared" si="8"/>
        <v>0</v>
      </c>
      <c r="AQ72" s="345" t="str">
        <f t="shared" si="1"/>
        <v>Yes</v>
      </c>
      <c r="AR72" s="344">
        <f t="shared" si="2"/>
        <v>0</v>
      </c>
      <c r="AS72" s="349"/>
      <c r="AT72" s="250"/>
      <c r="AU72" s="251"/>
      <c r="AV72" s="251"/>
      <c r="AW72" s="251"/>
      <c r="AX72" s="251"/>
      <c r="AY72" s="251"/>
    </row>
    <row r="73" spans="1:51" ht="15.75" customHeight="1" x14ac:dyDescent="0.2">
      <c r="A73" s="251"/>
      <c r="B73" s="251"/>
      <c r="C73" s="315"/>
      <c r="D73" s="251"/>
      <c r="E73" s="348"/>
      <c r="F73" s="345" t="str">
        <f t="shared" si="9"/>
        <v>INVALID</v>
      </c>
      <c r="G73" s="251"/>
      <c r="H73" s="251"/>
      <c r="I73" s="251"/>
      <c r="J73" s="251"/>
      <c r="K73" s="251"/>
      <c r="L73" s="251"/>
      <c r="M73" s="324" t="str">
        <f t="shared" si="3"/>
        <v>Not a Lease</v>
      </c>
      <c r="N73" s="302"/>
      <c r="O73" s="251"/>
      <c r="P73" s="251"/>
      <c r="Q73" s="251"/>
      <c r="R73" s="251"/>
      <c r="S73" s="251"/>
      <c r="T73" s="251"/>
      <c r="U73" s="251"/>
      <c r="V73" s="251"/>
      <c r="W73" s="251"/>
      <c r="X73" s="251"/>
      <c r="Y73" s="251"/>
      <c r="Z73" s="251"/>
      <c r="AA73" s="339">
        <f t="shared" si="4"/>
        <v>0</v>
      </c>
      <c r="AB73" s="339">
        <f t="shared" si="5"/>
        <v>0</v>
      </c>
      <c r="AC73" s="339">
        <f t="shared" si="6"/>
        <v>0</v>
      </c>
      <c r="AD73" s="324">
        <f t="shared" si="7"/>
        <v>0</v>
      </c>
      <c r="AE73" s="251"/>
      <c r="AF73" s="251"/>
      <c r="AG73" s="339">
        <f t="shared" si="0"/>
        <v>0</v>
      </c>
      <c r="AH73" s="251"/>
      <c r="AI73" s="251"/>
      <c r="AJ73" s="303"/>
      <c r="AK73" s="251"/>
      <c r="AL73" s="251"/>
      <c r="AM73" s="251"/>
      <c r="AN73" s="251"/>
      <c r="AO73" s="306"/>
      <c r="AP73" s="344" t="b">
        <f t="shared" si="8"/>
        <v>0</v>
      </c>
      <c r="AQ73" s="345" t="str">
        <f t="shared" si="1"/>
        <v>Yes</v>
      </c>
      <c r="AR73" s="344">
        <f t="shared" si="2"/>
        <v>0</v>
      </c>
      <c r="AS73" s="349"/>
      <c r="AT73" s="250"/>
      <c r="AU73" s="251"/>
      <c r="AV73" s="251"/>
      <c r="AW73" s="251"/>
      <c r="AX73" s="251"/>
      <c r="AY73" s="251"/>
    </row>
    <row r="74" spans="1:51" ht="15.75" customHeight="1" x14ac:dyDescent="0.2">
      <c r="A74" s="251"/>
      <c r="B74" s="251"/>
      <c r="C74" s="315"/>
      <c r="D74" s="251"/>
      <c r="E74" s="348"/>
      <c r="F74" s="345" t="str">
        <f t="shared" si="9"/>
        <v>INVALID</v>
      </c>
      <c r="G74" s="251"/>
      <c r="H74" s="251"/>
      <c r="I74" s="251"/>
      <c r="J74" s="251"/>
      <c r="K74" s="251"/>
      <c r="L74" s="251"/>
      <c r="M74" s="324" t="str">
        <f t="shared" si="3"/>
        <v>Not a Lease</v>
      </c>
      <c r="N74" s="302"/>
      <c r="O74" s="251"/>
      <c r="P74" s="251"/>
      <c r="Q74" s="251"/>
      <c r="R74" s="251"/>
      <c r="S74" s="251"/>
      <c r="T74" s="251"/>
      <c r="U74" s="251"/>
      <c r="V74" s="251"/>
      <c r="W74" s="251"/>
      <c r="X74" s="251"/>
      <c r="Y74" s="251"/>
      <c r="Z74" s="251"/>
      <c r="AA74" s="339">
        <f t="shared" si="4"/>
        <v>0</v>
      </c>
      <c r="AB74" s="339">
        <f t="shared" si="5"/>
        <v>0</v>
      </c>
      <c r="AC74" s="339">
        <f t="shared" si="6"/>
        <v>0</v>
      </c>
      <c r="AD74" s="324">
        <f t="shared" si="7"/>
        <v>0</v>
      </c>
      <c r="AE74" s="251"/>
      <c r="AF74" s="251"/>
      <c r="AG74" s="339">
        <f t="shared" si="0"/>
        <v>0</v>
      </c>
      <c r="AH74" s="251"/>
      <c r="AI74" s="251"/>
      <c r="AJ74" s="303"/>
      <c r="AK74" s="251"/>
      <c r="AL74" s="251"/>
      <c r="AM74" s="251"/>
      <c r="AN74" s="251"/>
      <c r="AO74" s="306"/>
      <c r="AP74" s="344" t="b">
        <f t="shared" si="8"/>
        <v>0</v>
      </c>
      <c r="AQ74" s="345" t="str">
        <f t="shared" si="1"/>
        <v>Yes</v>
      </c>
      <c r="AR74" s="344">
        <f t="shared" si="2"/>
        <v>0</v>
      </c>
      <c r="AS74" s="349"/>
      <c r="AT74" s="250"/>
      <c r="AU74" s="251"/>
      <c r="AV74" s="251"/>
      <c r="AW74" s="251"/>
      <c r="AX74" s="251"/>
      <c r="AY74" s="251"/>
    </row>
    <row r="75" spans="1:51" ht="15.75" customHeight="1" x14ac:dyDescent="0.2">
      <c r="A75" s="251"/>
      <c r="B75" s="251"/>
      <c r="C75" s="315"/>
      <c r="D75" s="251"/>
      <c r="E75" s="348"/>
      <c r="F75" s="345" t="str">
        <f t="shared" si="9"/>
        <v>INVALID</v>
      </c>
      <c r="G75" s="251"/>
      <c r="H75" s="251"/>
      <c r="I75" s="251"/>
      <c r="J75" s="251"/>
      <c r="K75" s="251"/>
      <c r="L75" s="251"/>
      <c r="M75" s="324" t="str">
        <f t="shared" si="3"/>
        <v>Not a Lease</v>
      </c>
      <c r="N75" s="302"/>
      <c r="O75" s="251"/>
      <c r="P75" s="251"/>
      <c r="Q75" s="251"/>
      <c r="R75" s="251"/>
      <c r="S75" s="251"/>
      <c r="T75" s="251"/>
      <c r="U75" s="251"/>
      <c r="V75" s="251"/>
      <c r="W75" s="251"/>
      <c r="X75" s="251"/>
      <c r="Y75" s="251"/>
      <c r="Z75" s="251"/>
      <c r="AA75" s="339">
        <f t="shared" si="4"/>
        <v>0</v>
      </c>
      <c r="AB75" s="339">
        <f t="shared" si="5"/>
        <v>0</v>
      </c>
      <c r="AC75" s="339">
        <f t="shared" si="6"/>
        <v>0</v>
      </c>
      <c r="AD75" s="324">
        <f t="shared" si="7"/>
        <v>0</v>
      </c>
      <c r="AE75" s="251"/>
      <c r="AF75" s="251"/>
      <c r="AG75" s="339">
        <f t="shared" ref="AG75:AG138" si="10">IF(AE75="Monthly",AA75*12,IF(AE75="quarterly",AA75*4,IF(AE75="semiannually",AA75*2,IF(AE75="annually",AA75*1,IF(AE75="weekly",AA75*52,0)))))</f>
        <v>0</v>
      </c>
      <c r="AH75" s="251"/>
      <c r="AI75" s="251"/>
      <c r="AJ75" s="303"/>
      <c r="AK75" s="251"/>
      <c r="AL75" s="251"/>
      <c r="AM75" s="251"/>
      <c r="AN75" s="251"/>
      <c r="AO75" s="306"/>
      <c r="AP75" s="344" t="b">
        <f t="shared" si="8"/>
        <v>0</v>
      </c>
      <c r="AQ75" s="345" t="str">
        <f t="shared" ref="AQ75:AQ135" si="11">IF(AP75&gt;100000,"Yes","No")</f>
        <v>Yes</v>
      </c>
      <c r="AR75" s="344">
        <f t="shared" ref="AR75:AR135" si="12">+IF(AQ75="no",AP75,0)</f>
        <v>0</v>
      </c>
      <c r="AS75" s="349"/>
      <c r="AT75" s="250"/>
      <c r="AU75" s="251"/>
      <c r="AV75" s="251"/>
      <c r="AW75" s="251"/>
      <c r="AX75" s="251"/>
      <c r="AY75" s="251"/>
    </row>
    <row r="76" spans="1:51" ht="15.75" customHeight="1" x14ac:dyDescent="0.2">
      <c r="A76" s="251"/>
      <c r="B76" s="251"/>
      <c r="C76" s="315"/>
      <c r="D76" s="251"/>
      <c r="E76" s="348"/>
      <c r="F76" s="345" t="str">
        <f t="shared" si="9"/>
        <v>INVALID</v>
      </c>
      <c r="G76" s="251"/>
      <c r="H76" s="251"/>
      <c r="I76" s="251"/>
      <c r="J76" s="251"/>
      <c r="K76" s="251"/>
      <c r="L76" s="251"/>
      <c r="M76" s="324" t="str">
        <f t="shared" ref="M76:M139" si="13">+IF(AND(H76="yes",I76="yes", J76="no",G76&lt;&gt;"Intangible Asset",G76&lt;&gt;"Service",K76 ="yes",L76="no",G76&lt;&gt;""),"Lease","Not a Lease")</f>
        <v>Not a Lease</v>
      </c>
      <c r="N76" s="302"/>
      <c r="O76" s="251"/>
      <c r="P76" s="251"/>
      <c r="Q76" s="251"/>
      <c r="R76" s="251"/>
      <c r="S76" s="251"/>
      <c r="T76" s="251"/>
      <c r="U76" s="251"/>
      <c r="V76" s="251"/>
      <c r="W76" s="251"/>
      <c r="X76" s="251"/>
      <c r="Y76" s="251"/>
      <c r="Z76" s="251"/>
      <c r="AA76" s="339">
        <f t="shared" ref="AA76:AA139" si="14">IF(AND(V76="Yes",P76="Yes"),IF(OR(Q76=W76,Q76&lt;W76),Q76,W76),+IF(AND(P76="Yes",S76="Yes"),IF(Q76&lt;W76,Q76,W76),IF(P76&lt;&gt;"No",Q76,IF(S76="yes",N76+T76,N76))))</f>
        <v>0</v>
      </c>
      <c r="AB76" s="339">
        <f t="shared" ref="AB76:AB139" si="15">+IF(AND(U76="Yes",O76="Yes"),IF(OR(Q76=W76,Q76&lt;W76),Q76,W76),N76)</f>
        <v>0</v>
      </c>
      <c r="AC76" s="339">
        <f t="shared" ref="AC76:AC139" si="16">+IF(O76=U76,MAX(Q76,W76),(IF(OR(V76="yes",P76="Yes"),MIN(Q76,W76),IF(AND(V76="Yes",P76="No"),W76,IF(AND(V76="No",P76="Yes"),Q76,0)))))</f>
        <v>0</v>
      </c>
      <c r="AD76" s="324">
        <f t="shared" ref="AD76:AD139" si="17">+IF(AND(Y76="Yes",S76="Yes"),MAX(T76,Z76),IF(AND(Y76="Yes",OR(S76="No",S76="")),Z76,IF(AND(OR(Y76="No",Y76=""),S76="Yes"),T76,0)))</f>
        <v>0</v>
      </c>
      <c r="AE76" s="251"/>
      <c r="AF76" s="251"/>
      <c r="AG76" s="339">
        <f t="shared" si="10"/>
        <v>0</v>
      </c>
      <c r="AH76" s="251"/>
      <c r="AI76" s="251"/>
      <c r="AJ76" s="303"/>
      <c r="AK76" s="251"/>
      <c r="AL76" s="251"/>
      <c r="AM76" s="251"/>
      <c r="AN76" s="251"/>
      <c r="AO76" s="306"/>
      <c r="AP76" s="344" t="b">
        <f t="shared" ref="AP76:AP139" si="18">IF(M76="Lease",+PV(AO76/(AG76/AA76),AG76,-AJ76,0,IF(AF76="Beginning",1,0)))</f>
        <v>0</v>
      </c>
      <c r="AQ76" s="345" t="str">
        <f t="shared" si="11"/>
        <v>Yes</v>
      </c>
      <c r="AR76" s="344">
        <f t="shared" si="12"/>
        <v>0</v>
      </c>
      <c r="AS76" s="349"/>
      <c r="AT76" s="250"/>
      <c r="AU76" s="251"/>
      <c r="AV76" s="251"/>
      <c r="AW76" s="251"/>
      <c r="AX76" s="251"/>
      <c r="AY76" s="251"/>
    </row>
    <row r="77" spans="1:51" ht="15.75" customHeight="1" x14ac:dyDescent="0.2">
      <c r="A77" s="251"/>
      <c r="B77" s="251"/>
      <c r="C77" s="315"/>
      <c r="D77" s="251"/>
      <c r="E77" s="348"/>
      <c r="F77" s="345" t="str">
        <f t="shared" ref="F77:F140" si="19">IF(OR(E77="0100",E77="0200",E77="0300",E77="1100",E77="1200",E77="1300",E77="1400"),"GOV",IF(E77="MULTIPLE","COMPLETE COLUMN *AS*",IF(OR(E77="2100",E77="2400",E77="2500",E77="2900",E77="6200",E77="6210"),"BTA",IF(OR(E77="3100",E77="3200",E77="3500",E77="3600",E77="3700",E77="3800"),"ISF","INVALID"))))</f>
        <v>INVALID</v>
      </c>
      <c r="G77" s="251"/>
      <c r="H77" s="251"/>
      <c r="I77" s="251"/>
      <c r="J77" s="251"/>
      <c r="K77" s="251"/>
      <c r="L77" s="251"/>
      <c r="M77" s="324" t="str">
        <f t="shared" si="13"/>
        <v>Not a Lease</v>
      </c>
      <c r="N77" s="302"/>
      <c r="O77" s="251"/>
      <c r="P77" s="251"/>
      <c r="Q77" s="251"/>
      <c r="R77" s="251"/>
      <c r="S77" s="251"/>
      <c r="T77" s="251"/>
      <c r="U77" s="251"/>
      <c r="V77" s="251"/>
      <c r="W77" s="251"/>
      <c r="X77" s="251"/>
      <c r="Y77" s="251"/>
      <c r="Z77" s="251"/>
      <c r="AA77" s="339">
        <f t="shared" si="14"/>
        <v>0</v>
      </c>
      <c r="AB77" s="339">
        <f t="shared" si="15"/>
        <v>0</v>
      </c>
      <c r="AC77" s="339">
        <f t="shared" si="16"/>
        <v>0</v>
      </c>
      <c r="AD77" s="324">
        <f t="shared" si="17"/>
        <v>0</v>
      </c>
      <c r="AE77" s="251"/>
      <c r="AF77" s="251"/>
      <c r="AG77" s="339">
        <f t="shared" si="10"/>
        <v>0</v>
      </c>
      <c r="AH77" s="251"/>
      <c r="AI77" s="251"/>
      <c r="AJ77" s="303"/>
      <c r="AK77" s="251"/>
      <c r="AL77" s="251"/>
      <c r="AM77" s="251"/>
      <c r="AN77" s="251"/>
      <c r="AO77" s="306"/>
      <c r="AP77" s="344" t="b">
        <f t="shared" si="18"/>
        <v>0</v>
      </c>
      <c r="AQ77" s="345" t="str">
        <f t="shared" si="11"/>
        <v>Yes</v>
      </c>
      <c r="AR77" s="344">
        <f t="shared" si="12"/>
        <v>0</v>
      </c>
      <c r="AS77" s="349"/>
      <c r="AT77" s="250"/>
      <c r="AU77" s="251"/>
      <c r="AV77" s="251"/>
      <c r="AW77" s="251"/>
      <c r="AX77" s="251"/>
      <c r="AY77" s="251"/>
    </row>
    <row r="78" spans="1:51" ht="15.75" customHeight="1" x14ac:dyDescent="0.2">
      <c r="A78" s="251"/>
      <c r="B78" s="251"/>
      <c r="C78" s="315"/>
      <c r="D78" s="251"/>
      <c r="E78" s="348"/>
      <c r="F78" s="345" t="str">
        <f t="shared" si="19"/>
        <v>INVALID</v>
      </c>
      <c r="G78" s="251"/>
      <c r="H78" s="251"/>
      <c r="I78" s="251"/>
      <c r="J78" s="251"/>
      <c r="K78" s="251"/>
      <c r="L78" s="251"/>
      <c r="M78" s="324" t="str">
        <f t="shared" si="13"/>
        <v>Not a Lease</v>
      </c>
      <c r="N78" s="302"/>
      <c r="O78" s="251"/>
      <c r="P78" s="251"/>
      <c r="Q78" s="251"/>
      <c r="R78" s="251"/>
      <c r="S78" s="251"/>
      <c r="T78" s="251"/>
      <c r="U78" s="251"/>
      <c r="V78" s="251"/>
      <c r="W78" s="251"/>
      <c r="X78" s="251"/>
      <c r="Y78" s="251"/>
      <c r="Z78" s="251"/>
      <c r="AA78" s="339">
        <f t="shared" si="14"/>
        <v>0</v>
      </c>
      <c r="AB78" s="339">
        <f t="shared" si="15"/>
        <v>0</v>
      </c>
      <c r="AC78" s="339">
        <f t="shared" si="16"/>
        <v>0</v>
      </c>
      <c r="AD78" s="324">
        <f t="shared" si="17"/>
        <v>0</v>
      </c>
      <c r="AE78" s="251"/>
      <c r="AF78" s="251"/>
      <c r="AG78" s="339">
        <f t="shared" si="10"/>
        <v>0</v>
      </c>
      <c r="AH78" s="251"/>
      <c r="AI78" s="251"/>
      <c r="AJ78" s="303"/>
      <c r="AK78" s="251"/>
      <c r="AL78" s="251"/>
      <c r="AM78" s="251"/>
      <c r="AN78" s="251"/>
      <c r="AO78" s="306"/>
      <c r="AP78" s="344" t="b">
        <f t="shared" si="18"/>
        <v>0</v>
      </c>
      <c r="AQ78" s="345" t="str">
        <f t="shared" si="11"/>
        <v>Yes</v>
      </c>
      <c r="AR78" s="344">
        <f t="shared" si="12"/>
        <v>0</v>
      </c>
      <c r="AS78" s="349"/>
      <c r="AT78" s="250"/>
      <c r="AU78" s="251"/>
      <c r="AV78" s="251"/>
      <c r="AW78" s="251"/>
      <c r="AX78" s="251"/>
      <c r="AY78" s="251"/>
    </row>
    <row r="79" spans="1:51" ht="15.75" customHeight="1" x14ac:dyDescent="0.2">
      <c r="A79" s="251"/>
      <c r="B79" s="251"/>
      <c r="C79" s="315"/>
      <c r="D79" s="251"/>
      <c r="E79" s="348"/>
      <c r="F79" s="345" t="str">
        <f t="shared" si="19"/>
        <v>INVALID</v>
      </c>
      <c r="G79" s="251"/>
      <c r="H79" s="251"/>
      <c r="I79" s="251"/>
      <c r="J79" s="251"/>
      <c r="K79" s="251"/>
      <c r="L79" s="251"/>
      <c r="M79" s="324" t="str">
        <f t="shared" si="13"/>
        <v>Not a Lease</v>
      </c>
      <c r="N79" s="302"/>
      <c r="O79" s="251"/>
      <c r="P79" s="251"/>
      <c r="Q79" s="251"/>
      <c r="R79" s="251"/>
      <c r="S79" s="251"/>
      <c r="T79" s="251"/>
      <c r="U79" s="251"/>
      <c r="V79" s="251"/>
      <c r="W79" s="251"/>
      <c r="X79" s="251"/>
      <c r="Y79" s="251"/>
      <c r="Z79" s="251"/>
      <c r="AA79" s="339">
        <f t="shared" si="14"/>
        <v>0</v>
      </c>
      <c r="AB79" s="339">
        <f t="shared" si="15"/>
        <v>0</v>
      </c>
      <c r="AC79" s="339">
        <f t="shared" si="16"/>
        <v>0</v>
      </c>
      <c r="AD79" s="324">
        <f t="shared" si="17"/>
        <v>0</v>
      </c>
      <c r="AE79" s="251"/>
      <c r="AF79" s="251"/>
      <c r="AG79" s="339">
        <f t="shared" si="10"/>
        <v>0</v>
      </c>
      <c r="AH79" s="251"/>
      <c r="AI79" s="251"/>
      <c r="AJ79" s="303"/>
      <c r="AK79" s="251"/>
      <c r="AL79" s="251"/>
      <c r="AM79" s="251"/>
      <c r="AN79" s="251"/>
      <c r="AO79" s="306"/>
      <c r="AP79" s="344" t="b">
        <f t="shared" si="18"/>
        <v>0</v>
      </c>
      <c r="AQ79" s="345" t="str">
        <f t="shared" si="11"/>
        <v>Yes</v>
      </c>
      <c r="AR79" s="344">
        <f t="shared" si="12"/>
        <v>0</v>
      </c>
      <c r="AS79" s="349"/>
      <c r="AT79" s="250"/>
      <c r="AU79" s="251"/>
      <c r="AV79" s="251"/>
      <c r="AW79" s="251"/>
      <c r="AX79" s="251"/>
      <c r="AY79" s="251"/>
    </row>
    <row r="80" spans="1:51" ht="15.75" customHeight="1" x14ac:dyDescent="0.2">
      <c r="A80" s="251"/>
      <c r="B80" s="251"/>
      <c r="C80" s="315"/>
      <c r="D80" s="251"/>
      <c r="E80" s="348"/>
      <c r="F80" s="345" t="str">
        <f t="shared" si="19"/>
        <v>INVALID</v>
      </c>
      <c r="G80" s="251"/>
      <c r="H80" s="251"/>
      <c r="I80" s="251"/>
      <c r="J80" s="251"/>
      <c r="K80" s="251"/>
      <c r="L80" s="251"/>
      <c r="M80" s="324" t="str">
        <f t="shared" si="13"/>
        <v>Not a Lease</v>
      </c>
      <c r="N80" s="302"/>
      <c r="O80" s="251"/>
      <c r="P80" s="251"/>
      <c r="Q80" s="251"/>
      <c r="R80" s="251"/>
      <c r="S80" s="251"/>
      <c r="T80" s="251"/>
      <c r="U80" s="251"/>
      <c r="V80" s="251"/>
      <c r="W80" s="251"/>
      <c r="X80" s="251"/>
      <c r="Y80" s="251"/>
      <c r="Z80" s="251"/>
      <c r="AA80" s="339">
        <f t="shared" si="14"/>
        <v>0</v>
      </c>
      <c r="AB80" s="339">
        <f t="shared" si="15"/>
        <v>0</v>
      </c>
      <c r="AC80" s="339">
        <f t="shared" si="16"/>
        <v>0</v>
      </c>
      <c r="AD80" s="324">
        <f t="shared" si="17"/>
        <v>0</v>
      </c>
      <c r="AE80" s="251"/>
      <c r="AF80" s="251"/>
      <c r="AG80" s="339">
        <f t="shared" si="10"/>
        <v>0</v>
      </c>
      <c r="AH80" s="251"/>
      <c r="AI80" s="251"/>
      <c r="AJ80" s="303"/>
      <c r="AK80" s="251"/>
      <c r="AL80" s="251"/>
      <c r="AM80" s="251"/>
      <c r="AN80" s="251"/>
      <c r="AO80" s="306"/>
      <c r="AP80" s="344" t="b">
        <f t="shared" si="18"/>
        <v>0</v>
      </c>
      <c r="AQ80" s="345" t="str">
        <f t="shared" si="11"/>
        <v>Yes</v>
      </c>
      <c r="AR80" s="344">
        <f t="shared" si="12"/>
        <v>0</v>
      </c>
      <c r="AS80" s="349"/>
      <c r="AT80" s="250"/>
      <c r="AU80" s="251"/>
      <c r="AV80" s="251"/>
      <c r="AW80" s="251"/>
      <c r="AX80" s="251"/>
      <c r="AY80" s="251"/>
    </row>
    <row r="81" spans="1:51" ht="15.75" customHeight="1" x14ac:dyDescent="0.2">
      <c r="A81" s="251"/>
      <c r="B81" s="251"/>
      <c r="C81" s="315"/>
      <c r="D81" s="251"/>
      <c r="E81" s="348"/>
      <c r="F81" s="345" t="str">
        <f t="shared" si="19"/>
        <v>INVALID</v>
      </c>
      <c r="G81" s="251"/>
      <c r="H81" s="251"/>
      <c r="I81" s="251"/>
      <c r="J81" s="251"/>
      <c r="K81" s="251"/>
      <c r="L81" s="251"/>
      <c r="M81" s="324" t="str">
        <f t="shared" si="13"/>
        <v>Not a Lease</v>
      </c>
      <c r="N81" s="302"/>
      <c r="O81" s="251"/>
      <c r="P81" s="251"/>
      <c r="Q81" s="251"/>
      <c r="R81" s="251"/>
      <c r="S81" s="251"/>
      <c r="T81" s="251"/>
      <c r="U81" s="251"/>
      <c r="V81" s="251"/>
      <c r="W81" s="251"/>
      <c r="X81" s="251"/>
      <c r="Y81" s="251"/>
      <c r="Z81" s="251"/>
      <c r="AA81" s="339">
        <f t="shared" si="14"/>
        <v>0</v>
      </c>
      <c r="AB81" s="339">
        <f t="shared" si="15"/>
        <v>0</v>
      </c>
      <c r="AC81" s="339">
        <f t="shared" si="16"/>
        <v>0</v>
      </c>
      <c r="AD81" s="324">
        <f t="shared" si="17"/>
        <v>0</v>
      </c>
      <c r="AE81" s="251"/>
      <c r="AF81" s="251"/>
      <c r="AG81" s="339">
        <f t="shared" si="10"/>
        <v>0</v>
      </c>
      <c r="AH81" s="251"/>
      <c r="AI81" s="251"/>
      <c r="AJ81" s="303"/>
      <c r="AK81" s="251"/>
      <c r="AL81" s="251"/>
      <c r="AM81" s="251"/>
      <c r="AN81" s="251"/>
      <c r="AO81" s="306"/>
      <c r="AP81" s="344" t="b">
        <f t="shared" si="18"/>
        <v>0</v>
      </c>
      <c r="AQ81" s="345" t="str">
        <f t="shared" si="11"/>
        <v>Yes</v>
      </c>
      <c r="AR81" s="344">
        <f t="shared" si="12"/>
        <v>0</v>
      </c>
      <c r="AS81" s="349"/>
      <c r="AT81" s="250"/>
      <c r="AU81" s="251"/>
      <c r="AV81" s="251"/>
      <c r="AW81" s="251"/>
      <c r="AX81" s="251"/>
      <c r="AY81" s="251"/>
    </row>
    <row r="82" spans="1:51" ht="15.75" customHeight="1" x14ac:dyDescent="0.2">
      <c r="A82" s="251"/>
      <c r="B82" s="251"/>
      <c r="C82" s="315"/>
      <c r="D82" s="251"/>
      <c r="E82" s="348"/>
      <c r="F82" s="345" t="str">
        <f t="shared" si="19"/>
        <v>INVALID</v>
      </c>
      <c r="G82" s="251"/>
      <c r="H82" s="251"/>
      <c r="I82" s="251"/>
      <c r="J82" s="251"/>
      <c r="K82" s="251"/>
      <c r="L82" s="251"/>
      <c r="M82" s="324" t="str">
        <f t="shared" si="13"/>
        <v>Not a Lease</v>
      </c>
      <c r="N82" s="302"/>
      <c r="O82" s="251"/>
      <c r="P82" s="251"/>
      <c r="Q82" s="251"/>
      <c r="R82" s="251"/>
      <c r="S82" s="251"/>
      <c r="T82" s="251"/>
      <c r="U82" s="251"/>
      <c r="V82" s="251"/>
      <c r="W82" s="251"/>
      <c r="X82" s="251"/>
      <c r="Y82" s="251"/>
      <c r="Z82" s="251"/>
      <c r="AA82" s="339">
        <f t="shared" si="14"/>
        <v>0</v>
      </c>
      <c r="AB82" s="339">
        <f t="shared" si="15"/>
        <v>0</v>
      </c>
      <c r="AC82" s="339">
        <f t="shared" si="16"/>
        <v>0</v>
      </c>
      <c r="AD82" s="324">
        <f t="shared" si="17"/>
        <v>0</v>
      </c>
      <c r="AE82" s="251"/>
      <c r="AF82" s="251"/>
      <c r="AG82" s="339">
        <f t="shared" si="10"/>
        <v>0</v>
      </c>
      <c r="AH82" s="251"/>
      <c r="AI82" s="251"/>
      <c r="AJ82" s="303"/>
      <c r="AK82" s="251"/>
      <c r="AL82" s="251"/>
      <c r="AM82" s="251"/>
      <c r="AN82" s="251"/>
      <c r="AO82" s="306"/>
      <c r="AP82" s="344" t="b">
        <f t="shared" si="18"/>
        <v>0</v>
      </c>
      <c r="AQ82" s="345" t="str">
        <f t="shared" si="11"/>
        <v>Yes</v>
      </c>
      <c r="AR82" s="344">
        <f t="shared" si="12"/>
        <v>0</v>
      </c>
      <c r="AS82" s="349"/>
      <c r="AT82" s="250"/>
      <c r="AU82" s="251"/>
      <c r="AV82" s="251"/>
      <c r="AW82" s="251"/>
      <c r="AX82" s="251"/>
      <c r="AY82" s="251"/>
    </row>
    <row r="83" spans="1:51" ht="15.75" customHeight="1" x14ac:dyDescent="0.2">
      <c r="A83" s="251"/>
      <c r="B83" s="251"/>
      <c r="C83" s="315"/>
      <c r="D83" s="251"/>
      <c r="E83" s="348"/>
      <c r="F83" s="345" t="str">
        <f t="shared" si="19"/>
        <v>INVALID</v>
      </c>
      <c r="G83" s="251"/>
      <c r="H83" s="251"/>
      <c r="I83" s="251"/>
      <c r="J83" s="251"/>
      <c r="K83" s="251"/>
      <c r="L83" s="251"/>
      <c r="M83" s="324" t="str">
        <f t="shared" si="13"/>
        <v>Not a Lease</v>
      </c>
      <c r="N83" s="302"/>
      <c r="O83" s="251"/>
      <c r="P83" s="251"/>
      <c r="Q83" s="251"/>
      <c r="R83" s="251"/>
      <c r="S83" s="251"/>
      <c r="T83" s="251"/>
      <c r="U83" s="251"/>
      <c r="V83" s="251"/>
      <c r="W83" s="251"/>
      <c r="X83" s="251"/>
      <c r="Y83" s="251"/>
      <c r="Z83" s="251"/>
      <c r="AA83" s="339">
        <f t="shared" si="14"/>
        <v>0</v>
      </c>
      <c r="AB83" s="339">
        <f t="shared" si="15"/>
        <v>0</v>
      </c>
      <c r="AC83" s="339">
        <f t="shared" si="16"/>
        <v>0</v>
      </c>
      <c r="AD83" s="324">
        <f t="shared" si="17"/>
        <v>0</v>
      </c>
      <c r="AE83" s="251"/>
      <c r="AF83" s="251"/>
      <c r="AG83" s="339">
        <f t="shared" si="10"/>
        <v>0</v>
      </c>
      <c r="AH83" s="251"/>
      <c r="AI83" s="251"/>
      <c r="AJ83" s="303"/>
      <c r="AK83" s="251"/>
      <c r="AL83" s="251"/>
      <c r="AM83" s="251"/>
      <c r="AN83" s="251"/>
      <c r="AO83" s="306"/>
      <c r="AP83" s="344" t="b">
        <f t="shared" si="18"/>
        <v>0</v>
      </c>
      <c r="AQ83" s="345" t="str">
        <f t="shared" si="11"/>
        <v>Yes</v>
      </c>
      <c r="AR83" s="344">
        <f t="shared" si="12"/>
        <v>0</v>
      </c>
      <c r="AS83" s="349"/>
      <c r="AT83" s="250"/>
      <c r="AU83" s="251"/>
      <c r="AV83" s="251"/>
      <c r="AW83" s="251"/>
      <c r="AX83" s="251"/>
      <c r="AY83" s="251"/>
    </row>
    <row r="84" spans="1:51" ht="15.75" customHeight="1" x14ac:dyDescent="0.2">
      <c r="A84" s="251"/>
      <c r="B84" s="251"/>
      <c r="C84" s="315"/>
      <c r="D84" s="251"/>
      <c r="E84" s="348"/>
      <c r="F84" s="345" t="str">
        <f t="shared" si="19"/>
        <v>INVALID</v>
      </c>
      <c r="G84" s="251"/>
      <c r="H84" s="251"/>
      <c r="I84" s="251"/>
      <c r="J84" s="251"/>
      <c r="K84" s="251"/>
      <c r="L84" s="251"/>
      <c r="M84" s="324" t="str">
        <f t="shared" si="13"/>
        <v>Not a Lease</v>
      </c>
      <c r="N84" s="302"/>
      <c r="O84" s="251"/>
      <c r="P84" s="251"/>
      <c r="Q84" s="251"/>
      <c r="R84" s="251"/>
      <c r="S84" s="251"/>
      <c r="T84" s="251"/>
      <c r="U84" s="251"/>
      <c r="V84" s="251"/>
      <c r="W84" s="251"/>
      <c r="X84" s="251"/>
      <c r="Y84" s="251"/>
      <c r="Z84" s="251"/>
      <c r="AA84" s="339">
        <f t="shared" si="14"/>
        <v>0</v>
      </c>
      <c r="AB84" s="339">
        <f t="shared" si="15"/>
        <v>0</v>
      </c>
      <c r="AC84" s="339">
        <f t="shared" si="16"/>
        <v>0</v>
      </c>
      <c r="AD84" s="324">
        <f t="shared" si="17"/>
        <v>0</v>
      </c>
      <c r="AE84" s="251"/>
      <c r="AF84" s="251"/>
      <c r="AG84" s="339">
        <f t="shared" si="10"/>
        <v>0</v>
      </c>
      <c r="AH84" s="251"/>
      <c r="AI84" s="251"/>
      <c r="AJ84" s="303"/>
      <c r="AK84" s="251"/>
      <c r="AL84" s="251"/>
      <c r="AM84" s="251"/>
      <c r="AN84" s="251"/>
      <c r="AO84" s="306"/>
      <c r="AP84" s="344" t="b">
        <f t="shared" si="18"/>
        <v>0</v>
      </c>
      <c r="AQ84" s="345" t="str">
        <f t="shared" si="11"/>
        <v>Yes</v>
      </c>
      <c r="AR84" s="344">
        <f t="shared" si="12"/>
        <v>0</v>
      </c>
      <c r="AS84" s="349"/>
      <c r="AT84" s="250"/>
      <c r="AU84" s="251"/>
      <c r="AV84" s="251"/>
      <c r="AW84" s="251"/>
      <c r="AX84" s="251"/>
      <c r="AY84" s="251"/>
    </row>
    <row r="85" spans="1:51" ht="15.75" customHeight="1" x14ac:dyDescent="0.2">
      <c r="A85" s="251"/>
      <c r="B85" s="251"/>
      <c r="C85" s="315"/>
      <c r="D85" s="251"/>
      <c r="E85" s="348"/>
      <c r="F85" s="345" t="str">
        <f t="shared" si="19"/>
        <v>INVALID</v>
      </c>
      <c r="G85" s="251"/>
      <c r="H85" s="251"/>
      <c r="I85" s="251"/>
      <c r="J85" s="251"/>
      <c r="K85" s="251"/>
      <c r="L85" s="251"/>
      <c r="M85" s="324" t="str">
        <f t="shared" si="13"/>
        <v>Not a Lease</v>
      </c>
      <c r="N85" s="302"/>
      <c r="O85" s="251"/>
      <c r="P85" s="251"/>
      <c r="Q85" s="251"/>
      <c r="R85" s="251"/>
      <c r="S85" s="251"/>
      <c r="T85" s="251"/>
      <c r="U85" s="251"/>
      <c r="V85" s="251"/>
      <c r="W85" s="251"/>
      <c r="X85" s="251"/>
      <c r="Y85" s="251"/>
      <c r="Z85" s="251"/>
      <c r="AA85" s="339">
        <f t="shared" si="14"/>
        <v>0</v>
      </c>
      <c r="AB85" s="339">
        <f t="shared" si="15"/>
        <v>0</v>
      </c>
      <c r="AC85" s="339">
        <f t="shared" si="16"/>
        <v>0</v>
      </c>
      <c r="AD85" s="324">
        <f t="shared" si="17"/>
        <v>0</v>
      </c>
      <c r="AE85" s="251"/>
      <c r="AF85" s="251"/>
      <c r="AG85" s="339">
        <f t="shared" si="10"/>
        <v>0</v>
      </c>
      <c r="AH85" s="251"/>
      <c r="AI85" s="251"/>
      <c r="AJ85" s="303"/>
      <c r="AK85" s="251"/>
      <c r="AL85" s="251"/>
      <c r="AM85" s="251"/>
      <c r="AN85" s="251"/>
      <c r="AO85" s="306"/>
      <c r="AP85" s="344" t="b">
        <f t="shared" si="18"/>
        <v>0</v>
      </c>
      <c r="AQ85" s="345" t="str">
        <f t="shared" si="11"/>
        <v>Yes</v>
      </c>
      <c r="AR85" s="344">
        <f t="shared" si="12"/>
        <v>0</v>
      </c>
      <c r="AS85" s="349"/>
      <c r="AT85" s="250"/>
      <c r="AU85" s="251"/>
      <c r="AV85" s="251"/>
      <c r="AW85" s="251"/>
      <c r="AX85" s="251"/>
      <c r="AY85" s="251"/>
    </row>
    <row r="86" spans="1:51" ht="15.75" customHeight="1" x14ac:dyDescent="0.2">
      <c r="A86" s="251"/>
      <c r="B86" s="251"/>
      <c r="C86" s="315"/>
      <c r="D86" s="251"/>
      <c r="E86" s="348"/>
      <c r="F86" s="345" t="str">
        <f t="shared" si="19"/>
        <v>INVALID</v>
      </c>
      <c r="G86" s="251"/>
      <c r="H86" s="251"/>
      <c r="I86" s="251"/>
      <c r="J86" s="251"/>
      <c r="K86" s="251"/>
      <c r="L86" s="251"/>
      <c r="M86" s="324" t="str">
        <f t="shared" si="13"/>
        <v>Not a Lease</v>
      </c>
      <c r="N86" s="302"/>
      <c r="O86" s="251"/>
      <c r="P86" s="251"/>
      <c r="Q86" s="251"/>
      <c r="R86" s="251"/>
      <c r="S86" s="251"/>
      <c r="T86" s="251"/>
      <c r="U86" s="251"/>
      <c r="V86" s="251"/>
      <c r="W86" s="251"/>
      <c r="X86" s="251"/>
      <c r="Y86" s="251"/>
      <c r="Z86" s="251"/>
      <c r="AA86" s="339">
        <f t="shared" si="14"/>
        <v>0</v>
      </c>
      <c r="AB86" s="339">
        <f t="shared" si="15"/>
        <v>0</v>
      </c>
      <c r="AC86" s="339">
        <f t="shared" si="16"/>
        <v>0</v>
      </c>
      <c r="AD86" s="324">
        <f t="shared" si="17"/>
        <v>0</v>
      </c>
      <c r="AE86" s="251"/>
      <c r="AF86" s="251"/>
      <c r="AG86" s="339">
        <f t="shared" si="10"/>
        <v>0</v>
      </c>
      <c r="AH86" s="251"/>
      <c r="AI86" s="251"/>
      <c r="AJ86" s="303"/>
      <c r="AK86" s="251"/>
      <c r="AL86" s="251"/>
      <c r="AM86" s="251"/>
      <c r="AN86" s="251"/>
      <c r="AO86" s="306"/>
      <c r="AP86" s="344" t="b">
        <f t="shared" si="18"/>
        <v>0</v>
      </c>
      <c r="AQ86" s="345" t="str">
        <f t="shared" si="11"/>
        <v>Yes</v>
      </c>
      <c r="AR86" s="344">
        <f t="shared" si="12"/>
        <v>0</v>
      </c>
      <c r="AS86" s="349"/>
      <c r="AT86" s="250"/>
      <c r="AU86" s="251"/>
      <c r="AV86" s="251"/>
      <c r="AW86" s="251"/>
      <c r="AX86" s="251"/>
      <c r="AY86" s="251"/>
    </row>
    <row r="87" spans="1:51" ht="15.75" customHeight="1" x14ac:dyDescent="0.2">
      <c r="A87" s="251"/>
      <c r="B87" s="251"/>
      <c r="C87" s="315"/>
      <c r="D87" s="251"/>
      <c r="E87" s="348"/>
      <c r="F87" s="345" t="str">
        <f t="shared" si="19"/>
        <v>INVALID</v>
      </c>
      <c r="G87" s="251"/>
      <c r="H87" s="251"/>
      <c r="I87" s="251"/>
      <c r="J87" s="251"/>
      <c r="K87" s="251"/>
      <c r="L87" s="251"/>
      <c r="M87" s="324" t="str">
        <f t="shared" si="13"/>
        <v>Not a Lease</v>
      </c>
      <c r="N87" s="302"/>
      <c r="O87" s="251"/>
      <c r="P87" s="251"/>
      <c r="Q87" s="251"/>
      <c r="R87" s="251"/>
      <c r="S87" s="251"/>
      <c r="T87" s="251"/>
      <c r="U87" s="251"/>
      <c r="V87" s="251"/>
      <c r="W87" s="251"/>
      <c r="X87" s="251"/>
      <c r="Y87" s="251"/>
      <c r="Z87" s="251"/>
      <c r="AA87" s="339">
        <f t="shared" si="14"/>
        <v>0</v>
      </c>
      <c r="AB87" s="339">
        <f t="shared" si="15"/>
        <v>0</v>
      </c>
      <c r="AC87" s="339">
        <f t="shared" si="16"/>
        <v>0</v>
      </c>
      <c r="AD87" s="324">
        <f t="shared" si="17"/>
        <v>0</v>
      </c>
      <c r="AE87" s="251"/>
      <c r="AF87" s="251"/>
      <c r="AG87" s="339">
        <f t="shared" si="10"/>
        <v>0</v>
      </c>
      <c r="AH87" s="251"/>
      <c r="AI87" s="251"/>
      <c r="AJ87" s="303"/>
      <c r="AK87" s="251"/>
      <c r="AL87" s="251"/>
      <c r="AM87" s="251"/>
      <c r="AN87" s="251"/>
      <c r="AO87" s="306"/>
      <c r="AP87" s="344" t="b">
        <f t="shared" si="18"/>
        <v>0</v>
      </c>
      <c r="AQ87" s="345" t="str">
        <f t="shared" si="11"/>
        <v>Yes</v>
      </c>
      <c r="AR87" s="344">
        <f t="shared" si="12"/>
        <v>0</v>
      </c>
      <c r="AS87" s="349"/>
      <c r="AT87" s="250"/>
      <c r="AU87" s="251"/>
      <c r="AV87" s="251"/>
      <c r="AW87" s="251"/>
      <c r="AX87" s="251"/>
      <c r="AY87" s="251"/>
    </row>
    <row r="88" spans="1:51" ht="15.75" customHeight="1" x14ac:dyDescent="0.2">
      <c r="A88" s="251"/>
      <c r="B88" s="251"/>
      <c r="C88" s="315"/>
      <c r="D88" s="251"/>
      <c r="E88" s="348"/>
      <c r="F88" s="345" t="str">
        <f t="shared" si="19"/>
        <v>INVALID</v>
      </c>
      <c r="G88" s="251"/>
      <c r="H88" s="251"/>
      <c r="I88" s="251"/>
      <c r="J88" s="251"/>
      <c r="K88" s="251"/>
      <c r="L88" s="251"/>
      <c r="M88" s="324" t="str">
        <f t="shared" si="13"/>
        <v>Not a Lease</v>
      </c>
      <c r="N88" s="302"/>
      <c r="O88" s="251"/>
      <c r="P88" s="251"/>
      <c r="Q88" s="251"/>
      <c r="R88" s="251"/>
      <c r="S88" s="251"/>
      <c r="T88" s="251"/>
      <c r="U88" s="251"/>
      <c r="V88" s="251"/>
      <c r="W88" s="251"/>
      <c r="X88" s="251"/>
      <c r="Y88" s="251"/>
      <c r="Z88" s="251"/>
      <c r="AA88" s="339">
        <f t="shared" si="14"/>
        <v>0</v>
      </c>
      <c r="AB88" s="339">
        <f t="shared" si="15"/>
        <v>0</v>
      </c>
      <c r="AC88" s="339">
        <f t="shared" si="16"/>
        <v>0</v>
      </c>
      <c r="AD88" s="324">
        <f t="shared" si="17"/>
        <v>0</v>
      </c>
      <c r="AE88" s="251"/>
      <c r="AF88" s="251"/>
      <c r="AG88" s="339">
        <f t="shared" si="10"/>
        <v>0</v>
      </c>
      <c r="AH88" s="251"/>
      <c r="AI88" s="251"/>
      <c r="AJ88" s="303"/>
      <c r="AK88" s="251"/>
      <c r="AL88" s="251"/>
      <c r="AM88" s="251"/>
      <c r="AN88" s="251"/>
      <c r="AO88" s="306"/>
      <c r="AP88" s="344" t="b">
        <f t="shared" si="18"/>
        <v>0</v>
      </c>
      <c r="AQ88" s="345" t="str">
        <f t="shared" si="11"/>
        <v>Yes</v>
      </c>
      <c r="AR88" s="344">
        <f t="shared" si="12"/>
        <v>0</v>
      </c>
      <c r="AS88" s="349"/>
      <c r="AT88" s="250"/>
      <c r="AU88" s="251"/>
      <c r="AV88" s="251"/>
      <c r="AW88" s="251"/>
      <c r="AX88" s="251"/>
      <c r="AY88" s="251"/>
    </row>
    <row r="89" spans="1:51" ht="15.75" customHeight="1" x14ac:dyDescent="0.2">
      <c r="A89" s="251"/>
      <c r="B89" s="251"/>
      <c r="C89" s="315"/>
      <c r="D89" s="251"/>
      <c r="E89" s="348"/>
      <c r="F89" s="345" t="str">
        <f t="shared" si="19"/>
        <v>INVALID</v>
      </c>
      <c r="G89" s="251"/>
      <c r="H89" s="251"/>
      <c r="I89" s="251"/>
      <c r="J89" s="251"/>
      <c r="K89" s="251"/>
      <c r="L89" s="251"/>
      <c r="M89" s="324" t="str">
        <f t="shared" si="13"/>
        <v>Not a Lease</v>
      </c>
      <c r="N89" s="302"/>
      <c r="O89" s="251"/>
      <c r="P89" s="251"/>
      <c r="Q89" s="251"/>
      <c r="R89" s="251"/>
      <c r="S89" s="251"/>
      <c r="T89" s="251"/>
      <c r="U89" s="251"/>
      <c r="V89" s="251"/>
      <c r="W89" s="251"/>
      <c r="X89" s="251"/>
      <c r="Y89" s="251"/>
      <c r="Z89" s="251"/>
      <c r="AA89" s="339">
        <f t="shared" si="14"/>
        <v>0</v>
      </c>
      <c r="AB89" s="339">
        <f t="shared" si="15"/>
        <v>0</v>
      </c>
      <c r="AC89" s="339">
        <f t="shared" si="16"/>
        <v>0</v>
      </c>
      <c r="AD89" s="324">
        <f t="shared" si="17"/>
        <v>0</v>
      </c>
      <c r="AE89" s="251"/>
      <c r="AF89" s="251"/>
      <c r="AG89" s="339">
        <f t="shared" si="10"/>
        <v>0</v>
      </c>
      <c r="AH89" s="251"/>
      <c r="AI89" s="251"/>
      <c r="AJ89" s="303"/>
      <c r="AK89" s="251"/>
      <c r="AL89" s="251"/>
      <c r="AM89" s="251"/>
      <c r="AN89" s="251"/>
      <c r="AO89" s="306"/>
      <c r="AP89" s="344" t="b">
        <f t="shared" si="18"/>
        <v>0</v>
      </c>
      <c r="AQ89" s="345" t="str">
        <f t="shared" si="11"/>
        <v>Yes</v>
      </c>
      <c r="AR89" s="344">
        <f t="shared" si="12"/>
        <v>0</v>
      </c>
      <c r="AS89" s="349"/>
      <c r="AT89" s="250"/>
      <c r="AU89" s="251"/>
      <c r="AV89" s="251"/>
      <c r="AW89" s="251"/>
      <c r="AX89" s="251"/>
      <c r="AY89" s="251"/>
    </row>
    <row r="90" spans="1:51" ht="15.75" customHeight="1" x14ac:dyDescent="0.2">
      <c r="A90" s="251"/>
      <c r="B90" s="251"/>
      <c r="C90" s="315"/>
      <c r="D90" s="251"/>
      <c r="E90" s="348"/>
      <c r="F90" s="345" t="str">
        <f t="shared" si="19"/>
        <v>INVALID</v>
      </c>
      <c r="G90" s="251"/>
      <c r="H90" s="251"/>
      <c r="I90" s="251"/>
      <c r="J90" s="251"/>
      <c r="K90" s="251"/>
      <c r="L90" s="251"/>
      <c r="M90" s="324" t="str">
        <f t="shared" si="13"/>
        <v>Not a Lease</v>
      </c>
      <c r="N90" s="302"/>
      <c r="O90" s="251"/>
      <c r="P90" s="251"/>
      <c r="Q90" s="251"/>
      <c r="R90" s="251"/>
      <c r="S90" s="251"/>
      <c r="T90" s="251"/>
      <c r="U90" s="251"/>
      <c r="V90" s="251"/>
      <c r="W90" s="251"/>
      <c r="X90" s="251"/>
      <c r="Y90" s="251"/>
      <c r="Z90" s="251"/>
      <c r="AA90" s="339">
        <f t="shared" si="14"/>
        <v>0</v>
      </c>
      <c r="AB90" s="339">
        <f t="shared" si="15"/>
        <v>0</v>
      </c>
      <c r="AC90" s="339">
        <f t="shared" si="16"/>
        <v>0</v>
      </c>
      <c r="AD90" s="324">
        <f t="shared" si="17"/>
        <v>0</v>
      </c>
      <c r="AE90" s="251"/>
      <c r="AF90" s="251"/>
      <c r="AG90" s="339">
        <f t="shared" si="10"/>
        <v>0</v>
      </c>
      <c r="AH90" s="251"/>
      <c r="AI90" s="251"/>
      <c r="AJ90" s="303"/>
      <c r="AK90" s="251"/>
      <c r="AL90" s="251"/>
      <c r="AM90" s="251"/>
      <c r="AN90" s="251"/>
      <c r="AO90" s="306"/>
      <c r="AP90" s="344" t="b">
        <f t="shared" si="18"/>
        <v>0</v>
      </c>
      <c r="AQ90" s="345" t="str">
        <f t="shared" si="11"/>
        <v>Yes</v>
      </c>
      <c r="AR90" s="344">
        <f t="shared" si="12"/>
        <v>0</v>
      </c>
      <c r="AS90" s="349"/>
      <c r="AT90" s="250"/>
      <c r="AU90" s="251"/>
      <c r="AV90" s="251"/>
      <c r="AW90" s="251"/>
      <c r="AX90" s="251"/>
      <c r="AY90" s="251"/>
    </row>
    <row r="91" spans="1:51" ht="15.75" customHeight="1" x14ac:dyDescent="0.2">
      <c r="A91" s="251"/>
      <c r="B91" s="251"/>
      <c r="C91" s="315"/>
      <c r="D91" s="251"/>
      <c r="E91" s="348"/>
      <c r="F91" s="345" t="str">
        <f t="shared" si="19"/>
        <v>INVALID</v>
      </c>
      <c r="G91" s="251"/>
      <c r="H91" s="251"/>
      <c r="I91" s="251"/>
      <c r="J91" s="251"/>
      <c r="K91" s="251"/>
      <c r="L91" s="251"/>
      <c r="M91" s="324" t="str">
        <f t="shared" si="13"/>
        <v>Not a Lease</v>
      </c>
      <c r="N91" s="302"/>
      <c r="O91" s="251"/>
      <c r="P91" s="251"/>
      <c r="Q91" s="251"/>
      <c r="R91" s="251"/>
      <c r="S91" s="251"/>
      <c r="T91" s="251"/>
      <c r="U91" s="251"/>
      <c r="V91" s="251"/>
      <c r="W91" s="251"/>
      <c r="X91" s="251"/>
      <c r="Y91" s="251"/>
      <c r="Z91" s="251"/>
      <c r="AA91" s="339">
        <f t="shared" si="14"/>
        <v>0</v>
      </c>
      <c r="AB91" s="339">
        <f t="shared" si="15"/>
        <v>0</v>
      </c>
      <c r="AC91" s="339">
        <f t="shared" si="16"/>
        <v>0</v>
      </c>
      <c r="AD91" s="324">
        <f t="shared" si="17"/>
        <v>0</v>
      </c>
      <c r="AE91" s="251"/>
      <c r="AF91" s="251"/>
      <c r="AG91" s="339">
        <f t="shared" si="10"/>
        <v>0</v>
      </c>
      <c r="AH91" s="251"/>
      <c r="AI91" s="251"/>
      <c r="AJ91" s="303"/>
      <c r="AK91" s="251"/>
      <c r="AL91" s="251"/>
      <c r="AM91" s="251"/>
      <c r="AN91" s="251"/>
      <c r="AO91" s="306"/>
      <c r="AP91" s="344" t="b">
        <f t="shared" si="18"/>
        <v>0</v>
      </c>
      <c r="AQ91" s="345" t="str">
        <f t="shared" si="11"/>
        <v>Yes</v>
      </c>
      <c r="AR91" s="344">
        <f t="shared" si="12"/>
        <v>0</v>
      </c>
      <c r="AS91" s="349"/>
      <c r="AT91" s="250"/>
      <c r="AU91" s="251"/>
      <c r="AV91" s="251"/>
      <c r="AW91" s="251"/>
      <c r="AX91" s="251"/>
      <c r="AY91" s="251"/>
    </row>
    <row r="92" spans="1:51" ht="15.75" customHeight="1" x14ac:dyDescent="0.2">
      <c r="A92" s="251"/>
      <c r="B92" s="251"/>
      <c r="C92" s="315"/>
      <c r="D92" s="251"/>
      <c r="E92" s="348"/>
      <c r="F92" s="345" t="str">
        <f t="shared" si="19"/>
        <v>INVALID</v>
      </c>
      <c r="G92" s="251"/>
      <c r="H92" s="251"/>
      <c r="I92" s="251"/>
      <c r="J92" s="251"/>
      <c r="K92" s="251"/>
      <c r="L92" s="251"/>
      <c r="M92" s="324" t="str">
        <f t="shared" si="13"/>
        <v>Not a Lease</v>
      </c>
      <c r="N92" s="302"/>
      <c r="O92" s="251"/>
      <c r="P92" s="251"/>
      <c r="Q92" s="251"/>
      <c r="R92" s="251"/>
      <c r="S92" s="251"/>
      <c r="T92" s="251"/>
      <c r="U92" s="251"/>
      <c r="V92" s="251"/>
      <c r="W92" s="251"/>
      <c r="X92" s="251"/>
      <c r="Y92" s="251"/>
      <c r="Z92" s="251"/>
      <c r="AA92" s="339">
        <f t="shared" si="14"/>
        <v>0</v>
      </c>
      <c r="AB92" s="339">
        <f t="shared" si="15"/>
        <v>0</v>
      </c>
      <c r="AC92" s="339">
        <f t="shared" si="16"/>
        <v>0</v>
      </c>
      <c r="AD92" s="324">
        <f t="shared" si="17"/>
        <v>0</v>
      </c>
      <c r="AE92" s="251"/>
      <c r="AF92" s="251"/>
      <c r="AG92" s="339">
        <f t="shared" si="10"/>
        <v>0</v>
      </c>
      <c r="AH92" s="251"/>
      <c r="AI92" s="251"/>
      <c r="AJ92" s="303"/>
      <c r="AK92" s="251"/>
      <c r="AL92" s="251"/>
      <c r="AM92" s="251"/>
      <c r="AN92" s="251"/>
      <c r="AO92" s="306"/>
      <c r="AP92" s="344" t="b">
        <f t="shared" si="18"/>
        <v>0</v>
      </c>
      <c r="AQ92" s="345" t="str">
        <f t="shared" si="11"/>
        <v>Yes</v>
      </c>
      <c r="AR92" s="344">
        <f t="shared" si="12"/>
        <v>0</v>
      </c>
      <c r="AS92" s="349"/>
      <c r="AT92" s="250"/>
      <c r="AU92" s="251"/>
      <c r="AV92" s="251"/>
      <c r="AW92" s="251"/>
      <c r="AX92" s="251"/>
      <c r="AY92" s="251"/>
    </row>
    <row r="93" spans="1:51" ht="15.75" customHeight="1" x14ac:dyDescent="0.2">
      <c r="A93" s="251"/>
      <c r="B93" s="251"/>
      <c r="C93" s="315"/>
      <c r="D93" s="251"/>
      <c r="E93" s="348"/>
      <c r="F93" s="345" t="str">
        <f t="shared" si="19"/>
        <v>INVALID</v>
      </c>
      <c r="G93" s="251"/>
      <c r="H93" s="251"/>
      <c r="I93" s="251"/>
      <c r="J93" s="251"/>
      <c r="K93" s="251"/>
      <c r="L93" s="251"/>
      <c r="M93" s="324" t="str">
        <f t="shared" si="13"/>
        <v>Not a Lease</v>
      </c>
      <c r="N93" s="302"/>
      <c r="O93" s="251"/>
      <c r="P93" s="251"/>
      <c r="Q93" s="251"/>
      <c r="R93" s="251"/>
      <c r="S93" s="251"/>
      <c r="T93" s="251"/>
      <c r="U93" s="251"/>
      <c r="V93" s="251"/>
      <c r="W93" s="251"/>
      <c r="X93" s="251"/>
      <c r="Y93" s="251"/>
      <c r="Z93" s="251"/>
      <c r="AA93" s="339">
        <f t="shared" si="14"/>
        <v>0</v>
      </c>
      <c r="AB93" s="339">
        <f t="shared" si="15"/>
        <v>0</v>
      </c>
      <c r="AC93" s="339">
        <f t="shared" si="16"/>
        <v>0</v>
      </c>
      <c r="AD93" s="324">
        <f t="shared" si="17"/>
        <v>0</v>
      </c>
      <c r="AE93" s="251"/>
      <c r="AF93" s="251"/>
      <c r="AG93" s="339">
        <f t="shared" si="10"/>
        <v>0</v>
      </c>
      <c r="AH93" s="251"/>
      <c r="AI93" s="251"/>
      <c r="AJ93" s="303"/>
      <c r="AK93" s="251"/>
      <c r="AL93" s="251"/>
      <c r="AM93" s="251"/>
      <c r="AN93" s="251"/>
      <c r="AO93" s="306"/>
      <c r="AP93" s="344" t="b">
        <f t="shared" si="18"/>
        <v>0</v>
      </c>
      <c r="AQ93" s="345" t="str">
        <f t="shared" si="11"/>
        <v>Yes</v>
      </c>
      <c r="AR93" s="344">
        <f t="shared" si="12"/>
        <v>0</v>
      </c>
      <c r="AS93" s="349"/>
      <c r="AT93" s="250"/>
      <c r="AU93" s="251"/>
      <c r="AV93" s="251"/>
      <c r="AW93" s="251"/>
      <c r="AX93" s="251"/>
      <c r="AY93" s="251"/>
    </row>
    <row r="94" spans="1:51" ht="15.75" customHeight="1" x14ac:dyDescent="0.2">
      <c r="A94" s="251"/>
      <c r="B94" s="251"/>
      <c r="C94" s="315"/>
      <c r="D94" s="251"/>
      <c r="E94" s="348"/>
      <c r="F94" s="345" t="str">
        <f t="shared" si="19"/>
        <v>INVALID</v>
      </c>
      <c r="G94" s="251"/>
      <c r="H94" s="251"/>
      <c r="I94" s="251"/>
      <c r="J94" s="251"/>
      <c r="K94" s="251"/>
      <c r="L94" s="251"/>
      <c r="M94" s="324" t="str">
        <f t="shared" si="13"/>
        <v>Not a Lease</v>
      </c>
      <c r="N94" s="302"/>
      <c r="O94" s="251"/>
      <c r="P94" s="251"/>
      <c r="Q94" s="251"/>
      <c r="R94" s="251"/>
      <c r="S94" s="251"/>
      <c r="T94" s="251"/>
      <c r="U94" s="251"/>
      <c r="V94" s="251"/>
      <c r="W94" s="251"/>
      <c r="X94" s="251"/>
      <c r="Y94" s="251"/>
      <c r="Z94" s="251"/>
      <c r="AA94" s="339">
        <f t="shared" si="14"/>
        <v>0</v>
      </c>
      <c r="AB94" s="339">
        <f t="shared" si="15"/>
        <v>0</v>
      </c>
      <c r="AC94" s="339">
        <f t="shared" si="16"/>
        <v>0</v>
      </c>
      <c r="AD94" s="324">
        <f t="shared" si="17"/>
        <v>0</v>
      </c>
      <c r="AE94" s="251"/>
      <c r="AF94" s="251"/>
      <c r="AG94" s="339">
        <f t="shared" si="10"/>
        <v>0</v>
      </c>
      <c r="AH94" s="251"/>
      <c r="AI94" s="251"/>
      <c r="AJ94" s="303"/>
      <c r="AK94" s="251"/>
      <c r="AL94" s="251"/>
      <c r="AM94" s="251"/>
      <c r="AN94" s="251"/>
      <c r="AO94" s="306"/>
      <c r="AP94" s="344" t="b">
        <f t="shared" si="18"/>
        <v>0</v>
      </c>
      <c r="AQ94" s="345" t="str">
        <f t="shared" si="11"/>
        <v>Yes</v>
      </c>
      <c r="AR94" s="344">
        <f t="shared" si="12"/>
        <v>0</v>
      </c>
      <c r="AS94" s="349"/>
      <c r="AT94" s="250"/>
      <c r="AU94" s="251"/>
      <c r="AV94" s="251"/>
      <c r="AW94" s="251"/>
      <c r="AX94" s="251"/>
      <c r="AY94" s="251"/>
    </row>
    <row r="95" spans="1:51" ht="15.75" customHeight="1" x14ac:dyDescent="0.2">
      <c r="A95" s="251"/>
      <c r="B95" s="251"/>
      <c r="C95" s="315"/>
      <c r="D95" s="251"/>
      <c r="E95" s="348"/>
      <c r="F95" s="345" t="str">
        <f t="shared" si="19"/>
        <v>INVALID</v>
      </c>
      <c r="G95" s="251"/>
      <c r="H95" s="251"/>
      <c r="I95" s="251"/>
      <c r="J95" s="251"/>
      <c r="K95" s="251"/>
      <c r="L95" s="251"/>
      <c r="M95" s="324" t="str">
        <f t="shared" si="13"/>
        <v>Not a Lease</v>
      </c>
      <c r="N95" s="302"/>
      <c r="O95" s="251"/>
      <c r="P95" s="251"/>
      <c r="Q95" s="251"/>
      <c r="R95" s="251"/>
      <c r="S95" s="251"/>
      <c r="T95" s="251"/>
      <c r="U95" s="251"/>
      <c r="V95" s="251"/>
      <c r="W95" s="251"/>
      <c r="X95" s="251"/>
      <c r="Y95" s="251"/>
      <c r="Z95" s="251"/>
      <c r="AA95" s="339">
        <f t="shared" si="14"/>
        <v>0</v>
      </c>
      <c r="AB95" s="339">
        <f t="shared" si="15"/>
        <v>0</v>
      </c>
      <c r="AC95" s="339">
        <f t="shared" si="16"/>
        <v>0</v>
      </c>
      <c r="AD95" s="324">
        <f t="shared" si="17"/>
        <v>0</v>
      </c>
      <c r="AE95" s="251"/>
      <c r="AF95" s="251"/>
      <c r="AG95" s="339">
        <f t="shared" si="10"/>
        <v>0</v>
      </c>
      <c r="AH95" s="251"/>
      <c r="AI95" s="251"/>
      <c r="AJ95" s="303"/>
      <c r="AK95" s="251"/>
      <c r="AL95" s="251"/>
      <c r="AM95" s="251"/>
      <c r="AN95" s="251"/>
      <c r="AO95" s="306"/>
      <c r="AP95" s="344" t="b">
        <f t="shared" si="18"/>
        <v>0</v>
      </c>
      <c r="AQ95" s="345" t="str">
        <f t="shared" si="11"/>
        <v>Yes</v>
      </c>
      <c r="AR95" s="344">
        <f t="shared" si="12"/>
        <v>0</v>
      </c>
      <c r="AS95" s="349"/>
      <c r="AT95" s="250"/>
      <c r="AU95" s="251"/>
      <c r="AV95" s="251"/>
      <c r="AW95" s="251"/>
      <c r="AX95" s="251"/>
      <c r="AY95" s="251"/>
    </row>
    <row r="96" spans="1:51" ht="15.75" customHeight="1" x14ac:dyDescent="0.2">
      <c r="A96" s="251"/>
      <c r="B96" s="251"/>
      <c r="C96" s="315"/>
      <c r="D96" s="251"/>
      <c r="E96" s="348"/>
      <c r="F96" s="345" t="str">
        <f t="shared" si="19"/>
        <v>INVALID</v>
      </c>
      <c r="G96" s="251"/>
      <c r="H96" s="251"/>
      <c r="I96" s="251"/>
      <c r="J96" s="251"/>
      <c r="K96" s="251"/>
      <c r="L96" s="251"/>
      <c r="M96" s="324" t="str">
        <f t="shared" si="13"/>
        <v>Not a Lease</v>
      </c>
      <c r="N96" s="302"/>
      <c r="O96" s="251"/>
      <c r="P96" s="251"/>
      <c r="Q96" s="251"/>
      <c r="R96" s="251"/>
      <c r="S96" s="251"/>
      <c r="T96" s="251"/>
      <c r="U96" s="251"/>
      <c r="V96" s="251"/>
      <c r="W96" s="251"/>
      <c r="X96" s="251"/>
      <c r="Y96" s="251"/>
      <c r="Z96" s="251"/>
      <c r="AA96" s="339">
        <f t="shared" si="14"/>
        <v>0</v>
      </c>
      <c r="AB96" s="339">
        <f t="shared" si="15"/>
        <v>0</v>
      </c>
      <c r="AC96" s="339">
        <f t="shared" si="16"/>
        <v>0</v>
      </c>
      <c r="AD96" s="324">
        <f t="shared" si="17"/>
        <v>0</v>
      </c>
      <c r="AE96" s="251"/>
      <c r="AF96" s="251"/>
      <c r="AG96" s="339">
        <f t="shared" si="10"/>
        <v>0</v>
      </c>
      <c r="AH96" s="251"/>
      <c r="AI96" s="251"/>
      <c r="AJ96" s="303"/>
      <c r="AK96" s="251"/>
      <c r="AL96" s="251"/>
      <c r="AM96" s="251"/>
      <c r="AN96" s="251"/>
      <c r="AO96" s="306"/>
      <c r="AP96" s="344" t="b">
        <f t="shared" si="18"/>
        <v>0</v>
      </c>
      <c r="AQ96" s="345" t="str">
        <f t="shared" si="11"/>
        <v>Yes</v>
      </c>
      <c r="AR96" s="344">
        <f t="shared" si="12"/>
        <v>0</v>
      </c>
      <c r="AS96" s="349"/>
      <c r="AT96" s="250"/>
      <c r="AU96" s="251"/>
      <c r="AV96" s="251"/>
      <c r="AW96" s="251"/>
      <c r="AX96" s="251"/>
      <c r="AY96" s="251"/>
    </row>
    <row r="97" spans="1:51" ht="15.75" customHeight="1" x14ac:dyDescent="0.2">
      <c r="A97" s="251"/>
      <c r="B97" s="251"/>
      <c r="C97" s="315"/>
      <c r="D97" s="251"/>
      <c r="E97" s="348"/>
      <c r="F97" s="345" t="str">
        <f t="shared" si="19"/>
        <v>INVALID</v>
      </c>
      <c r="G97" s="251"/>
      <c r="H97" s="251"/>
      <c r="I97" s="251"/>
      <c r="J97" s="251"/>
      <c r="K97" s="251"/>
      <c r="L97" s="251"/>
      <c r="M97" s="324" t="str">
        <f t="shared" si="13"/>
        <v>Not a Lease</v>
      </c>
      <c r="N97" s="302"/>
      <c r="O97" s="251"/>
      <c r="P97" s="251"/>
      <c r="Q97" s="251"/>
      <c r="R97" s="251"/>
      <c r="S97" s="251"/>
      <c r="T97" s="251"/>
      <c r="U97" s="251"/>
      <c r="V97" s="251"/>
      <c r="W97" s="251"/>
      <c r="X97" s="251"/>
      <c r="Y97" s="251"/>
      <c r="Z97" s="251"/>
      <c r="AA97" s="339">
        <f t="shared" si="14"/>
        <v>0</v>
      </c>
      <c r="AB97" s="339">
        <f t="shared" si="15"/>
        <v>0</v>
      </c>
      <c r="AC97" s="339">
        <f t="shared" si="16"/>
        <v>0</v>
      </c>
      <c r="AD97" s="324">
        <f t="shared" si="17"/>
        <v>0</v>
      </c>
      <c r="AE97" s="251"/>
      <c r="AF97" s="251"/>
      <c r="AG97" s="339">
        <f t="shared" si="10"/>
        <v>0</v>
      </c>
      <c r="AH97" s="251"/>
      <c r="AI97" s="251"/>
      <c r="AJ97" s="303"/>
      <c r="AK97" s="251"/>
      <c r="AL97" s="251"/>
      <c r="AM97" s="251"/>
      <c r="AN97" s="251"/>
      <c r="AO97" s="306"/>
      <c r="AP97" s="344" t="b">
        <f t="shared" si="18"/>
        <v>0</v>
      </c>
      <c r="AQ97" s="345" t="str">
        <f t="shared" si="11"/>
        <v>Yes</v>
      </c>
      <c r="AR97" s="344">
        <f t="shared" si="12"/>
        <v>0</v>
      </c>
      <c r="AS97" s="349"/>
      <c r="AT97" s="250"/>
      <c r="AU97" s="251"/>
      <c r="AV97" s="251"/>
      <c r="AW97" s="251"/>
      <c r="AX97" s="251"/>
      <c r="AY97" s="251"/>
    </row>
    <row r="98" spans="1:51" ht="15.75" customHeight="1" x14ac:dyDescent="0.2">
      <c r="A98" s="251"/>
      <c r="B98" s="251"/>
      <c r="C98" s="315"/>
      <c r="D98" s="251"/>
      <c r="E98" s="348"/>
      <c r="F98" s="345" t="str">
        <f t="shared" si="19"/>
        <v>INVALID</v>
      </c>
      <c r="G98" s="251"/>
      <c r="H98" s="251"/>
      <c r="I98" s="251"/>
      <c r="J98" s="251"/>
      <c r="K98" s="251"/>
      <c r="L98" s="251"/>
      <c r="M98" s="324" t="str">
        <f t="shared" si="13"/>
        <v>Not a Lease</v>
      </c>
      <c r="N98" s="302"/>
      <c r="O98" s="251"/>
      <c r="P98" s="251"/>
      <c r="Q98" s="251"/>
      <c r="R98" s="251"/>
      <c r="S98" s="251"/>
      <c r="T98" s="251"/>
      <c r="U98" s="251"/>
      <c r="V98" s="251"/>
      <c r="W98" s="251"/>
      <c r="X98" s="251"/>
      <c r="Y98" s="251"/>
      <c r="Z98" s="251"/>
      <c r="AA98" s="339">
        <f t="shared" si="14"/>
        <v>0</v>
      </c>
      <c r="AB98" s="339">
        <f t="shared" si="15"/>
        <v>0</v>
      </c>
      <c r="AC98" s="339">
        <f t="shared" si="16"/>
        <v>0</v>
      </c>
      <c r="AD98" s="324">
        <f t="shared" si="17"/>
        <v>0</v>
      </c>
      <c r="AE98" s="251"/>
      <c r="AF98" s="251"/>
      <c r="AG98" s="339">
        <f t="shared" si="10"/>
        <v>0</v>
      </c>
      <c r="AH98" s="251"/>
      <c r="AI98" s="251"/>
      <c r="AJ98" s="303"/>
      <c r="AK98" s="251"/>
      <c r="AL98" s="251"/>
      <c r="AM98" s="251"/>
      <c r="AN98" s="251"/>
      <c r="AO98" s="306"/>
      <c r="AP98" s="344" t="b">
        <f t="shared" si="18"/>
        <v>0</v>
      </c>
      <c r="AQ98" s="345" t="str">
        <f t="shared" si="11"/>
        <v>Yes</v>
      </c>
      <c r="AR98" s="344">
        <f t="shared" si="12"/>
        <v>0</v>
      </c>
      <c r="AS98" s="349"/>
      <c r="AT98" s="250"/>
      <c r="AU98" s="251"/>
      <c r="AV98" s="251"/>
      <c r="AW98" s="251"/>
      <c r="AX98" s="251"/>
      <c r="AY98" s="251"/>
    </row>
    <row r="99" spans="1:51" ht="15.75" customHeight="1" x14ac:dyDescent="0.2">
      <c r="A99" s="251"/>
      <c r="B99" s="251"/>
      <c r="C99" s="315"/>
      <c r="D99" s="251"/>
      <c r="E99" s="348"/>
      <c r="F99" s="345" t="str">
        <f t="shared" si="19"/>
        <v>INVALID</v>
      </c>
      <c r="G99" s="251"/>
      <c r="H99" s="251"/>
      <c r="I99" s="251"/>
      <c r="J99" s="251"/>
      <c r="K99" s="251"/>
      <c r="L99" s="251"/>
      <c r="M99" s="324" t="str">
        <f t="shared" si="13"/>
        <v>Not a Lease</v>
      </c>
      <c r="N99" s="302"/>
      <c r="O99" s="251"/>
      <c r="P99" s="251"/>
      <c r="Q99" s="251"/>
      <c r="R99" s="251"/>
      <c r="S99" s="251"/>
      <c r="T99" s="251"/>
      <c r="U99" s="251"/>
      <c r="V99" s="251"/>
      <c r="W99" s="251"/>
      <c r="X99" s="251"/>
      <c r="Y99" s="251"/>
      <c r="Z99" s="251"/>
      <c r="AA99" s="339">
        <f t="shared" si="14"/>
        <v>0</v>
      </c>
      <c r="AB99" s="339">
        <f t="shared" si="15"/>
        <v>0</v>
      </c>
      <c r="AC99" s="339">
        <f t="shared" si="16"/>
        <v>0</v>
      </c>
      <c r="AD99" s="324">
        <f t="shared" si="17"/>
        <v>0</v>
      </c>
      <c r="AE99" s="251"/>
      <c r="AF99" s="251"/>
      <c r="AG99" s="339">
        <f t="shared" si="10"/>
        <v>0</v>
      </c>
      <c r="AH99" s="251"/>
      <c r="AI99" s="251"/>
      <c r="AJ99" s="303"/>
      <c r="AK99" s="251"/>
      <c r="AL99" s="251"/>
      <c r="AM99" s="251"/>
      <c r="AN99" s="251"/>
      <c r="AO99" s="306"/>
      <c r="AP99" s="344" t="b">
        <f t="shared" si="18"/>
        <v>0</v>
      </c>
      <c r="AQ99" s="345" t="str">
        <f t="shared" si="11"/>
        <v>Yes</v>
      </c>
      <c r="AR99" s="344">
        <f t="shared" si="12"/>
        <v>0</v>
      </c>
      <c r="AS99" s="349"/>
      <c r="AT99" s="250"/>
      <c r="AU99" s="251"/>
      <c r="AV99" s="251"/>
      <c r="AW99" s="251"/>
      <c r="AX99" s="251"/>
      <c r="AY99" s="251"/>
    </row>
    <row r="100" spans="1:51" ht="15.75" customHeight="1" x14ac:dyDescent="0.2">
      <c r="A100" s="251"/>
      <c r="B100" s="251"/>
      <c r="C100" s="315"/>
      <c r="D100" s="251"/>
      <c r="E100" s="348"/>
      <c r="F100" s="345" t="str">
        <f t="shared" si="19"/>
        <v>INVALID</v>
      </c>
      <c r="G100" s="251"/>
      <c r="H100" s="251"/>
      <c r="I100" s="251"/>
      <c r="J100" s="251"/>
      <c r="K100" s="251"/>
      <c r="L100" s="251"/>
      <c r="M100" s="324" t="str">
        <f t="shared" si="13"/>
        <v>Not a Lease</v>
      </c>
      <c r="N100" s="302"/>
      <c r="O100" s="251"/>
      <c r="P100" s="251"/>
      <c r="Q100" s="251"/>
      <c r="R100" s="251"/>
      <c r="S100" s="251"/>
      <c r="T100" s="251"/>
      <c r="U100" s="251"/>
      <c r="V100" s="251"/>
      <c r="W100" s="251"/>
      <c r="X100" s="251"/>
      <c r="Y100" s="251"/>
      <c r="Z100" s="251"/>
      <c r="AA100" s="339">
        <f t="shared" si="14"/>
        <v>0</v>
      </c>
      <c r="AB100" s="339">
        <f t="shared" si="15"/>
        <v>0</v>
      </c>
      <c r="AC100" s="339">
        <f t="shared" si="16"/>
        <v>0</v>
      </c>
      <c r="AD100" s="324">
        <f t="shared" si="17"/>
        <v>0</v>
      </c>
      <c r="AE100" s="251"/>
      <c r="AF100" s="251"/>
      <c r="AG100" s="339">
        <f t="shared" si="10"/>
        <v>0</v>
      </c>
      <c r="AH100" s="251"/>
      <c r="AI100" s="251"/>
      <c r="AJ100" s="303"/>
      <c r="AK100" s="251"/>
      <c r="AL100" s="251"/>
      <c r="AM100" s="251"/>
      <c r="AN100" s="251"/>
      <c r="AO100" s="306"/>
      <c r="AP100" s="344" t="b">
        <f t="shared" si="18"/>
        <v>0</v>
      </c>
      <c r="AQ100" s="345" t="str">
        <f t="shared" si="11"/>
        <v>Yes</v>
      </c>
      <c r="AR100" s="344">
        <f t="shared" si="12"/>
        <v>0</v>
      </c>
      <c r="AS100" s="349"/>
      <c r="AT100" s="250"/>
      <c r="AU100" s="251"/>
      <c r="AV100" s="251"/>
      <c r="AW100" s="251"/>
      <c r="AX100" s="251"/>
      <c r="AY100" s="251"/>
    </row>
    <row r="101" spans="1:51" ht="15.75" customHeight="1" x14ac:dyDescent="0.2">
      <c r="A101" s="251"/>
      <c r="B101" s="251"/>
      <c r="C101" s="315"/>
      <c r="D101" s="251"/>
      <c r="E101" s="348"/>
      <c r="F101" s="345" t="str">
        <f t="shared" si="19"/>
        <v>INVALID</v>
      </c>
      <c r="G101" s="251"/>
      <c r="H101" s="251"/>
      <c r="I101" s="251"/>
      <c r="J101" s="251"/>
      <c r="K101" s="251"/>
      <c r="L101" s="251"/>
      <c r="M101" s="324" t="str">
        <f t="shared" si="13"/>
        <v>Not a Lease</v>
      </c>
      <c r="N101" s="302"/>
      <c r="O101" s="251"/>
      <c r="P101" s="251"/>
      <c r="Q101" s="251"/>
      <c r="R101" s="251"/>
      <c r="S101" s="251"/>
      <c r="T101" s="251"/>
      <c r="U101" s="251"/>
      <c r="V101" s="251"/>
      <c r="W101" s="251"/>
      <c r="X101" s="251"/>
      <c r="Y101" s="251"/>
      <c r="Z101" s="251"/>
      <c r="AA101" s="339">
        <f t="shared" si="14"/>
        <v>0</v>
      </c>
      <c r="AB101" s="339">
        <f t="shared" si="15"/>
        <v>0</v>
      </c>
      <c r="AC101" s="339">
        <f t="shared" si="16"/>
        <v>0</v>
      </c>
      <c r="AD101" s="324">
        <f t="shared" si="17"/>
        <v>0</v>
      </c>
      <c r="AE101" s="251"/>
      <c r="AF101" s="251"/>
      <c r="AG101" s="339">
        <f t="shared" si="10"/>
        <v>0</v>
      </c>
      <c r="AH101" s="251"/>
      <c r="AI101" s="251"/>
      <c r="AJ101" s="303"/>
      <c r="AK101" s="251"/>
      <c r="AL101" s="251"/>
      <c r="AM101" s="251"/>
      <c r="AN101" s="251"/>
      <c r="AO101" s="306"/>
      <c r="AP101" s="344" t="b">
        <f t="shared" si="18"/>
        <v>0</v>
      </c>
      <c r="AQ101" s="345" t="str">
        <f t="shared" si="11"/>
        <v>Yes</v>
      </c>
      <c r="AR101" s="344">
        <f t="shared" si="12"/>
        <v>0</v>
      </c>
      <c r="AS101" s="349"/>
      <c r="AT101" s="250"/>
      <c r="AU101" s="251"/>
      <c r="AV101" s="251"/>
      <c r="AW101" s="251"/>
      <c r="AX101" s="251"/>
      <c r="AY101" s="251"/>
    </row>
    <row r="102" spans="1:51" ht="15.75" customHeight="1" x14ac:dyDescent="0.2">
      <c r="A102" s="251"/>
      <c r="B102" s="251"/>
      <c r="C102" s="315"/>
      <c r="D102" s="251"/>
      <c r="E102" s="348"/>
      <c r="F102" s="345" t="str">
        <f t="shared" si="19"/>
        <v>INVALID</v>
      </c>
      <c r="G102" s="251"/>
      <c r="H102" s="251"/>
      <c r="I102" s="251"/>
      <c r="J102" s="251"/>
      <c r="K102" s="251"/>
      <c r="L102" s="251"/>
      <c r="M102" s="324" t="str">
        <f t="shared" si="13"/>
        <v>Not a Lease</v>
      </c>
      <c r="N102" s="302"/>
      <c r="O102" s="251"/>
      <c r="P102" s="251"/>
      <c r="Q102" s="251"/>
      <c r="R102" s="251"/>
      <c r="S102" s="251"/>
      <c r="T102" s="251"/>
      <c r="U102" s="251"/>
      <c r="V102" s="251"/>
      <c r="W102" s="251"/>
      <c r="X102" s="251"/>
      <c r="Y102" s="251"/>
      <c r="Z102" s="251"/>
      <c r="AA102" s="339">
        <f t="shared" si="14"/>
        <v>0</v>
      </c>
      <c r="AB102" s="339">
        <f t="shared" si="15"/>
        <v>0</v>
      </c>
      <c r="AC102" s="339">
        <f t="shared" si="16"/>
        <v>0</v>
      </c>
      <c r="AD102" s="324">
        <f t="shared" si="17"/>
        <v>0</v>
      </c>
      <c r="AE102" s="251"/>
      <c r="AF102" s="251"/>
      <c r="AG102" s="339">
        <f t="shared" si="10"/>
        <v>0</v>
      </c>
      <c r="AH102" s="251"/>
      <c r="AI102" s="251"/>
      <c r="AJ102" s="303"/>
      <c r="AK102" s="251"/>
      <c r="AL102" s="251"/>
      <c r="AM102" s="251"/>
      <c r="AN102" s="251"/>
      <c r="AO102" s="306"/>
      <c r="AP102" s="344" t="b">
        <f t="shared" si="18"/>
        <v>0</v>
      </c>
      <c r="AQ102" s="345" t="str">
        <f t="shared" si="11"/>
        <v>Yes</v>
      </c>
      <c r="AR102" s="344">
        <f t="shared" si="12"/>
        <v>0</v>
      </c>
      <c r="AS102" s="349"/>
      <c r="AT102" s="250"/>
      <c r="AU102" s="251"/>
      <c r="AV102" s="251"/>
      <c r="AW102" s="251"/>
      <c r="AX102" s="251"/>
      <c r="AY102" s="251"/>
    </row>
    <row r="103" spans="1:51" ht="15.75" customHeight="1" x14ac:dyDescent="0.2">
      <c r="A103" s="251"/>
      <c r="B103" s="251"/>
      <c r="C103" s="315"/>
      <c r="D103" s="251"/>
      <c r="E103" s="348"/>
      <c r="F103" s="345" t="str">
        <f t="shared" si="19"/>
        <v>INVALID</v>
      </c>
      <c r="G103" s="251"/>
      <c r="H103" s="251"/>
      <c r="I103" s="251"/>
      <c r="J103" s="251"/>
      <c r="K103" s="251"/>
      <c r="L103" s="251"/>
      <c r="M103" s="324" t="str">
        <f t="shared" si="13"/>
        <v>Not a Lease</v>
      </c>
      <c r="N103" s="302"/>
      <c r="O103" s="251"/>
      <c r="P103" s="251"/>
      <c r="Q103" s="251"/>
      <c r="R103" s="251"/>
      <c r="S103" s="251"/>
      <c r="T103" s="251"/>
      <c r="U103" s="251"/>
      <c r="V103" s="251"/>
      <c r="W103" s="251"/>
      <c r="X103" s="251"/>
      <c r="Y103" s="251"/>
      <c r="Z103" s="251"/>
      <c r="AA103" s="339">
        <f t="shared" si="14"/>
        <v>0</v>
      </c>
      <c r="AB103" s="339">
        <f t="shared" si="15"/>
        <v>0</v>
      </c>
      <c r="AC103" s="339">
        <f t="shared" si="16"/>
        <v>0</v>
      </c>
      <c r="AD103" s="324">
        <f t="shared" si="17"/>
        <v>0</v>
      </c>
      <c r="AE103" s="251"/>
      <c r="AF103" s="251"/>
      <c r="AG103" s="339">
        <f t="shared" si="10"/>
        <v>0</v>
      </c>
      <c r="AH103" s="251"/>
      <c r="AI103" s="251"/>
      <c r="AJ103" s="303"/>
      <c r="AK103" s="251"/>
      <c r="AL103" s="251"/>
      <c r="AM103" s="251"/>
      <c r="AN103" s="251"/>
      <c r="AO103" s="306"/>
      <c r="AP103" s="344" t="b">
        <f t="shared" si="18"/>
        <v>0</v>
      </c>
      <c r="AQ103" s="345" t="str">
        <f t="shared" si="11"/>
        <v>Yes</v>
      </c>
      <c r="AR103" s="344">
        <f t="shared" si="12"/>
        <v>0</v>
      </c>
      <c r="AS103" s="349"/>
      <c r="AT103" s="250"/>
      <c r="AU103" s="251"/>
      <c r="AV103" s="251"/>
      <c r="AW103" s="251"/>
      <c r="AX103" s="251"/>
      <c r="AY103" s="251"/>
    </row>
    <row r="104" spans="1:51" ht="15.75" customHeight="1" x14ac:dyDescent="0.2">
      <c r="A104" s="251"/>
      <c r="B104" s="251"/>
      <c r="C104" s="315"/>
      <c r="D104" s="251"/>
      <c r="E104" s="348"/>
      <c r="F104" s="345" t="str">
        <f t="shared" si="19"/>
        <v>INVALID</v>
      </c>
      <c r="G104" s="251"/>
      <c r="H104" s="251"/>
      <c r="I104" s="251"/>
      <c r="J104" s="251"/>
      <c r="K104" s="251"/>
      <c r="L104" s="251"/>
      <c r="M104" s="324" t="str">
        <f t="shared" si="13"/>
        <v>Not a Lease</v>
      </c>
      <c r="N104" s="302"/>
      <c r="O104" s="251"/>
      <c r="P104" s="251"/>
      <c r="Q104" s="251"/>
      <c r="R104" s="251"/>
      <c r="S104" s="251"/>
      <c r="T104" s="251"/>
      <c r="U104" s="251"/>
      <c r="V104" s="251"/>
      <c r="W104" s="251"/>
      <c r="X104" s="251"/>
      <c r="Y104" s="251"/>
      <c r="Z104" s="251"/>
      <c r="AA104" s="339">
        <f t="shared" si="14"/>
        <v>0</v>
      </c>
      <c r="AB104" s="339">
        <f t="shared" si="15"/>
        <v>0</v>
      </c>
      <c r="AC104" s="339">
        <f t="shared" si="16"/>
        <v>0</v>
      </c>
      <c r="AD104" s="324">
        <f t="shared" si="17"/>
        <v>0</v>
      </c>
      <c r="AE104" s="251"/>
      <c r="AF104" s="251"/>
      <c r="AG104" s="339">
        <f t="shared" si="10"/>
        <v>0</v>
      </c>
      <c r="AH104" s="251"/>
      <c r="AI104" s="251"/>
      <c r="AJ104" s="303"/>
      <c r="AK104" s="251"/>
      <c r="AL104" s="251"/>
      <c r="AM104" s="251"/>
      <c r="AN104" s="251"/>
      <c r="AO104" s="306"/>
      <c r="AP104" s="344" t="b">
        <f t="shared" si="18"/>
        <v>0</v>
      </c>
      <c r="AQ104" s="345" t="str">
        <f t="shared" si="11"/>
        <v>Yes</v>
      </c>
      <c r="AR104" s="344">
        <f t="shared" si="12"/>
        <v>0</v>
      </c>
      <c r="AS104" s="349"/>
      <c r="AT104" s="250"/>
      <c r="AU104" s="251"/>
      <c r="AV104" s="251"/>
      <c r="AW104" s="251"/>
      <c r="AX104" s="251"/>
      <c r="AY104" s="251"/>
    </row>
    <row r="105" spans="1:51" ht="15.75" customHeight="1" x14ac:dyDescent="0.2">
      <c r="A105" s="251"/>
      <c r="B105" s="251"/>
      <c r="C105" s="315"/>
      <c r="D105" s="251"/>
      <c r="E105" s="348"/>
      <c r="F105" s="345" t="str">
        <f t="shared" si="19"/>
        <v>INVALID</v>
      </c>
      <c r="G105" s="251"/>
      <c r="H105" s="251"/>
      <c r="I105" s="251"/>
      <c r="J105" s="251"/>
      <c r="K105" s="251"/>
      <c r="L105" s="251"/>
      <c r="M105" s="324" t="str">
        <f t="shared" si="13"/>
        <v>Not a Lease</v>
      </c>
      <c r="N105" s="302"/>
      <c r="O105" s="251"/>
      <c r="P105" s="251"/>
      <c r="Q105" s="251"/>
      <c r="R105" s="251"/>
      <c r="S105" s="251"/>
      <c r="T105" s="251"/>
      <c r="U105" s="251"/>
      <c r="V105" s="251"/>
      <c r="W105" s="251"/>
      <c r="X105" s="251"/>
      <c r="Y105" s="251"/>
      <c r="Z105" s="251"/>
      <c r="AA105" s="339">
        <f t="shared" si="14"/>
        <v>0</v>
      </c>
      <c r="AB105" s="339">
        <f t="shared" si="15"/>
        <v>0</v>
      </c>
      <c r="AC105" s="339">
        <f t="shared" si="16"/>
        <v>0</v>
      </c>
      <c r="AD105" s="324">
        <f t="shared" si="17"/>
        <v>0</v>
      </c>
      <c r="AE105" s="251"/>
      <c r="AF105" s="251"/>
      <c r="AG105" s="339">
        <f t="shared" si="10"/>
        <v>0</v>
      </c>
      <c r="AH105" s="251"/>
      <c r="AI105" s="251"/>
      <c r="AJ105" s="303"/>
      <c r="AK105" s="251"/>
      <c r="AL105" s="251"/>
      <c r="AM105" s="251"/>
      <c r="AN105" s="251"/>
      <c r="AO105" s="306"/>
      <c r="AP105" s="344" t="b">
        <f t="shared" si="18"/>
        <v>0</v>
      </c>
      <c r="AQ105" s="345" t="str">
        <f t="shared" si="11"/>
        <v>Yes</v>
      </c>
      <c r="AR105" s="344">
        <f t="shared" si="12"/>
        <v>0</v>
      </c>
      <c r="AS105" s="349"/>
      <c r="AT105" s="250"/>
      <c r="AU105" s="251"/>
      <c r="AV105" s="251"/>
      <c r="AW105" s="251"/>
      <c r="AX105" s="251"/>
      <c r="AY105" s="251"/>
    </row>
    <row r="106" spans="1:51" ht="15.75" customHeight="1" x14ac:dyDescent="0.2">
      <c r="A106" s="251"/>
      <c r="B106" s="251"/>
      <c r="C106" s="315"/>
      <c r="D106" s="251"/>
      <c r="E106" s="348"/>
      <c r="F106" s="345" t="str">
        <f t="shared" si="19"/>
        <v>INVALID</v>
      </c>
      <c r="G106" s="251"/>
      <c r="H106" s="251"/>
      <c r="I106" s="251"/>
      <c r="J106" s="251"/>
      <c r="K106" s="251"/>
      <c r="L106" s="251"/>
      <c r="M106" s="324" t="str">
        <f t="shared" si="13"/>
        <v>Not a Lease</v>
      </c>
      <c r="N106" s="302"/>
      <c r="O106" s="251"/>
      <c r="P106" s="251"/>
      <c r="Q106" s="251"/>
      <c r="R106" s="251"/>
      <c r="S106" s="251"/>
      <c r="T106" s="251"/>
      <c r="U106" s="251"/>
      <c r="V106" s="251"/>
      <c r="W106" s="251"/>
      <c r="X106" s="251"/>
      <c r="Y106" s="251"/>
      <c r="Z106" s="251"/>
      <c r="AA106" s="339">
        <f t="shared" si="14"/>
        <v>0</v>
      </c>
      <c r="AB106" s="339">
        <f t="shared" si="15"/>
        <v>0</v>
      </c>
      <c r="AC106" s="339">
        <f t="shared" si="16"/>
        <v>0</v>
      </c>
      <c r="AD106" s="324">
        <f t="shared" si="17"/>
        <v>0</v>
      </c>
      <c r="AE106" s="251"/>
      <c r="AF106" s="251"/>
      <c r="AG106" s="339">
        <f t="shared" si="10"/>
        <v>0</v>
      </c>
      <c r="AH106" s="251"/>
      <c r="AI106" s="251"/>
      <c r="AJ106" s="303"/>
      <c r="AK106" s="251"/>
      <c r="AL106" s="251"/>
      <c r="AM106" s="251"/>
      <c r="AN106" s="251"/>
      <c r="AO106" s="306"/>
      <c r="AP106" s="344" t="b">
        <f t="shared" si="18"/>
        <v>0</v>
      </c>
      <c r="AQ106" s="345" t="str">
        <f t="shared" si="11"/>
        <v>Yes</v>
      </c>
      <c r="AR106" s="344">
        <f t="shared" si="12"/>
        <v>0</v>
      </c>
      <c r="AS106" s="349"/>
      <c r="AT106" s="250"/>
      <c r="AU106" s="251"/>
      <c r="AV106" s="251"/>
      <c r="AW106" s="251"/>
      <c r="AX106" s="251"/>
      <c r="AY106" s="251"/>
    </row>
    <row r="107" spans="1:51" ht="15.75" customHeight="1" x14ac:dyDescent="0.2">
      <c r="A107" s="251"/>
      <c r="B107" s="251"/>
      <c r="C107" s="315"/>
      <c r="D107" s="251"/>
      <c r="E107" s="348"/>
      <c r="F107" s="345" t="str">
        <f t="shared" si="19"/>
        <v>INVALID</v>
      </c>
      <c r="G107" s="251"/>
      <c r="H107" s="251"/>
      <c r="I107" s="251"/>
      <c r="J107" s="251"/>
      <c r="K107" s="251"/>
      <c r="L107" s="251"/>
      <c r="M107" s="324" t="str">
        <f t="shared" si="13"/>
        <v>Not a Lease</v>
      </c>
      <c r="N107" s="302"/>
      <c r="O107" s="251"/>
      <c r="P107" s="251"/>
      <c r="Q107" s="251"/>
      <c r="R107" s="251"/>
      <c r="S107" s="251"/>
      <c r="T107" s="251"/>
      <c r="U107" s="251"/>
      <c r="V107" s="251"/>
      <c r="W107" s="251"/>
      <c r="X107" s="251"/>
      <c r="Y107" s="251"/>
      <c r="Z107" s="251"/>
      <c r="AA107" s="339">
        <f t="shared" si="14"/>
        <v>0</v>
      </c>
      <c r="AB107" s="339">
        <f t="shared" si="15"/>
        <v>0</v>
      </c>
      <c r="AC107" s="339">
        <f t="shared" si="16"/>
        <v>0</v>
      </c>
      <c r="AD107" s="324">
        <f t="shared" si="17"/>
        <v>0</v>
      </c>
      <c r="AE107" s="251"/>
      <c r="AF107" s="251"/>
      <c r="AG107" s="339">
        <f t="shared" si="10"/>
        <v>0</v>
      </c>
      <c r="AH107" s="251"/>
      <c r="AI107" s="251"/>
      <c r="AJ107" s="303"/>
      <c r="AK107" s="251"/>
      <c r="AL107" s="251"/>
      <c r="AM107" s="251"/>
      <c r="AN107" s="251"/>
      <c r="AO107" s="306"/>
      <c r="AP107" s="344" t="b">
        <f t="shared" si="18"/>
        <v>0</v>
      </c>
      <c r="AQ107" s="345" t="str">
        <f t="shared" si="11"/>
        <v>Yes</v>
      </c>
      <c r="AR107" s="344">
        <f t="shared" si="12"/>
        <v>0</v>
      </c>
      <c r="AS107" s="349"/>
      <c r="AT107" s="250"/>
      <c r="AU107" s="251"/>
      <c r="AV107" s="251"/>
      <c r="AW107" s="251"/>
      <c r="AX107" s="251"/>
      <c r="AY107" s="251"/>
    </row>
    <row r="108" spans="1:51" ht="15.75" customHeight="1" x14ac:dyDescent="0.2">
      <c r="A108" s="251"/>
      <c r="B108" s="251"/>
      <c r="C108" s="315"/>
      <c r="D108" s="251"/>
      <c r="E108" s="348"/>
      <c r="F108" s="345" t="str">
        <f t="shared" si="19"/>
        <v>INVALID</v>
      </c>
      <c r="G108" s="251"/>
      <c r="H108" s="251"/>
      <c r="I108" s="251"/>
      <c r="J108" s="251"/>
      <c r="K108" s="251"/>
      <c r="L108" s="251"/>
      <c r="M108" s="324" t="str">
        <f t="shared" si="13"/>
        <v>Not a Lease</v>
      </c>
      <c r="N108" s="302"/>
      <c r="O108" s="251"/>
      <c r="P108" s="251"/>
      <c r="Q108" s="251"/>
      <c r="R108" s="251"/>
      <c r="S108" s="251"/>
      <c r="T108" s="251"/>
      <c r="U108" s="251"/>
      <c r="V108" s="251"/>
      <c r="W108" s="251"/>
      <c r="X108" s="251"/>
      <c r="Y108" s="251"/>
      <c r="Z108" s="251"/>
      <c r="AA108" s="339">
        <f t="shared" si="14"/>
        <v>0</v>
      </c>
      <c r="AB108" s="339">
        <f t="shared" si="15"/>
        <v>0</v>
      </c>
      <c r="AC108" s="339">
        <f t="shared" si="16"/>
        <v>0</v>
      </c>
      <c r="AD108" s="324">
        <f t="shared" si="17"/>
        <v>0</v>
      </c>
      <c r="AE108" s="251"/>
      <c r="AF108" s="251"/>
      <c r="AG108" s="339">
        <f t="shared" si="10"/>
        <v>0</v>
      </c>
      <c r="AH108" s="251"/>
      <c r="AI108" s="251"/>
      <c r="AJ108" s="303"/>
      <c r="AK108" s="251"/>
      <c r="AL108" s="251"/>
      <c r="AM108" s="251"/>
      <c r="AN108" s="251"/>
      <c r="AO108" s="306"/>
      <c r="AP108" s="344" t="b">
        <f t="shared" si="18"/>
        <v>0</v>
      </c>
      <c r="AQ108" s="345" t="str">
        <f t="shared" si="11"/>
        <v>Yes</v>
      </c>
      <c r="AR108" s="344">
        <f t="shared" si="12"/>
        <v>0</v>
      </c>
      <c r="AS108" s="349"/>
      <c r="AT108" s="250"/>
      <c r="AU108" s="251"/>
      <c r="AV108" s="251"/>
      <c r="AW108" s="251"/>
      <c r="AX108" s="251"/>
      <c r="AY108" s="251"/>
    </row>
    <row r="109" spans="1:51" ht="15.75" customHeight="1" x14ac:dyDescent="0.2">
      <c r="A109" s="251"/>
      <c r="B109" s="251"/>
      <c r="C109" s="315"/>
      <c r="D109" s="251"/>
      <c r="E109" s="348"/>
      <c r="F109" s="345" t="str">
        <f t="shared" si="19"/>
        <v>INVALID</v>
      </c>
      <c r="G109" s="251"/>
      <c r="H109" s="251"/>
      <c r="I109" s="251"/>
      <c r="J109" s="251"/>
      <c r="K109" s="251"/>
      <c r="L109" s="251"/>
      <c r="M109" s="324" t="str">
        <f t="shared" si="13"/>
        <v>Not a Lease</v>
      </c>
      <c r="N109" s="302"/>
      <c r="O109" s="251"/>
      <c r="P109" s="251"/>
      <c r="Q109" s="251"/>
      <c r="R109" s="251"/>
      <c r="S109" s="251"/>
      <c r="T109" s="251"/>
      <c r="U109" s="251"/>
      <c r="V109" s="251"/>
      <c r="W109" s="251"/>
      <c r="X109" s="251"/>
      <c r="Y109" s="251"/>
      <c r="Z109" s="251"/>
      <c r="AA109" s="339">
        <f t="shared" si="14"/>
        <v>0</v>
      </c>
      <c r="AB109" s="339">
        <f t="shared" si="15"/>
        <v>0</v>
      </c>
      <c r="AC109" s="339">
        <f t="shared" si="16"/>
        <v>0</v>
      </c>
      <c r="AD109" s="324">
        <f t="shared" si="17"/>
        <v>0</v>
      </c>
      <c r="AE109" s="251"/>
      <c r="AF109" s="251"/>
      <c r="AG109" s="339">
        <f t="shared" si="10"/>
        <v>0</v>
      </c>
      <c r="AH109" s="251"/>
      <c r="AI109" s="251"/>
      <c r="AJ109" s="303"/>
      <c r="AK109" s="251"/>
      <c r="AL109" s="251"/>
      <c r="AM109" s="251"/>
      <c r="AN109" s="251"/>
      <c r="AO109" s="306"/>
      <c r="AP109" s="344" t="b">
        <f t="shared" si="18"/>
        <v>0</v>
      </c>
      <c r="AQ109" s="345" t="str">
        <f t="shared" si="11"/>
        <v>Yes</v>
      </c>
      <c r="AR109" s="344">
        <f t="shared" si="12"/>
        <v>0</v>
      </c>
      <c r="AS109" s="349"/>
      <c r="AT109" s="250"/>
      <c r="AU109" s="251"/>
      <c r="AV109" s="251"/>
      <c r="AW109" s="251"/>
      <c r="AX109" s="251"/>
      <c r="AY109" s="251"/>
    </row>
    <row r="110" spans="1:51" ht="15.75" customHeight="1" x14ac:dyDescent="0.2">
      <c r="A110" s="251"/>
      <c r="B110" s="251"/>
      <c r="C110" s="315"/>
      <c r="D110" s="251"/>
      <c r="E110" s="348"/>
      <c r="F110" s="345" t="str">
        <f t="shared" si="19"/>
        <v>INVALID</v>
      </c>
      <c r="G110" s="251"/>
      <c r="H110" s="251"/>
      <c r="I110" s="251"/>
      <c r="J110" s="251"/>
      <c r="K110" s="251"/>
      <c r="L110" s="251"/>
      <c r="M110" s="324" t="str">
        <f t="shared" si="13"/>
        <v>Not a Lease</v>
      </c>
      <c r="N110" s="302"/>
      <c r="O110" s="251"/>
      <c r="P110" s="251"/>
      <c r="Q110" s="251"/>
      <c r="R110" s="251"/>
      <c r="S110" s="251"/>
      <c r="T110" s="251"/>
      <c r="U110" s="251"/>
      <c r="V110" s="251"/>
      <c r="W110" s="251"/>
      <c r="X110" s="251"/>
      <c r="Y110" s="251"/>
      <c r="Z110" s="251"/>
      <c r="AA110" s="339">
        <f t="shared" si="14"/>
        <v>0</v>
      </c>
      <c r="AB110" s="339">
        <f t="shared" si="15"/>
        <v>0</v>
      </c>
      <c r="AC110" s="339">
        <f t="shared" si="16"/>
        <v>0</v>
      </c>
      <c r="AD110" s="324">
        <f t="shared" si="17"/>
        <v>0</v>
      </c>
      <c r="AE110" s="251"/>
      <c r="AF110" s="251"/>
      <c r="AG110" s="339">
        <f t="shared" si="10"/>
        <v>0</v>
      </c>
      <c r="AH110" s="251"/>
      <c r="AI110" s="251"/>
      <c r="AJ110" s="303"/>
      <c r="AK110" s="251"/>
      <c r="AL110" s="251"/>
      <c r="AM110" s="251"/>
      <c r="AN110" s="251"/>
      <c r="AO110" s="306"/>
      <c r="AP110" s="344" t="b">
        <f t="shared" si="18"/>
        <v>0</v>
      </c>
      <c r="AQ110" s="345" t="str">
        <f t="shared" si="11"/>
        <v>Yes</v>
      </c>
      <c r="AR110" s="344">
        <f t="shared" si="12"/>
        <v>0</v>
      </c>
      <c r="AS110" s="349"/>
      <c r="AT110" s="250"/>
      <c r="AU110" s="251"/>
      <c r="AV110" s="251"/>
      <c r="AW110" s="251"/>
      <c r="AX110" s="251"/>
      <c r="AY110" s="251"/>
    </row>
    <row r="111" spans="1:51" ht="15.75" customHeight="1" x14ac:dyDescent="0.2">
      <c r="A111" s="251"/>
      <c r="B111" s="251"/>
      <c r="C111" s="315"/>
      <c r="D111" s="251"/>
      <c r="E111" s="348"/>
      <c r="F111" s="345" t="str">
        <f t="shared" si="19"/>
        <v>INVALID</v>
      </c>
      <c r="G111" s="251"/>
      <c r="H111" s="251"/>
      <c r="I111" s="251"/>
      <c r="J111" s="251"/>
      <c r="K111" s="251"/>
      <c r="L111" s="251"/>
      <c r="M111" s="324" t="str">
        <f t="shared" si="13"/>
        <v>Not a Lease</v>
      </c>
      <c r="N111" s="302"/>
      <c r="O111" s="251"/>
      <c r="P111" s="251"/>
      <c r="Q111" s="251"/>
      <c r="R111" s="251"/>
      <c r="S111" s="251"/>
      <c r="T111" s="251"/>
      <c r="U111" s="251"/>
      <c r="V111" s="251"/>
      <c r="W111" s="251"/>
      <c r="X111" s="251"/>
      <c r="Y111" s="251"/>
      <c r="Z111" s="251"/>
      <c r="AA111" s="339">
        <f t="shared" si="14"/>
        <v>0</v>
      </c>
      <c r="AB111" s="339">
        <f t="shared" si="15"/>
        <v>0</v>
      </c>
      <c r="AC111" s="339">
        <f t="shared" si="16"/>
        <v>0</v>
      </c>
      <c r="AD111" s="324">
        <f t="shared" si="17"/>
        <v>0</v>
      </c>
      <c r="AE111" s="251"/>
      <c r="AF111" s="251"/>
      <c r="AG111" s="339">
        <f t="shared" si="10"/>
        <v>0</v>
      </c>
      <c r="AH111" s="251"/>
      <c r="AI111" s="251"/>
      <c r="AJ111" s="303"/>
      <c r="AK111" s="251"/>
      <c r="AL111" s="251"/>
      <c r="AM111" s="251"/>
      <c r="AN111" s="251"/>
      <c r="AO111" s="306"/>
      <c r="AP111" s="344" t="b">
        <f t="shared" si="18"/>
        <v>0</v>
      </c>
      <c r="AQ111" s="345" t="str">
        <f t="shared" si="11"/>
        <v>Yes</v>
      </c>
      <c r="AR111" s="344">
        <f t="shared" si="12"/>
        <v>0</v>
      </c>
      <c r="AS111" s="349"/>
      <c r="AT111" s="250"/>
      <c r="AU111" s="251"/>
      <c r="AV111" s="251"/>
      <c r="AW111" s="251"/>
      <c r="AX111" s="251"/>
      <c r="AY111" s="251"/>
    </row>
    <row r="112" spans="1:51" ht="15.75" customHeight="1" x14ac:dyDescent="0.2">
      <c r="A112" s="251"/>
      <c r="B112" s="251"/>
      <c r="C112" s="315"/>
      <c r="D112" s="251"/>
      <c r="E112" s="348"/>
      <c r="F112" s="345" t="str">
        <f t="shared" si="19"/>
        <v>INVALID</v>
      </c>
      <c r="G112" s="251"/>
      <c r="H112" s="251"/>
      <c r="I112" s="251"/>
      <c r="J112" s="251"/>
      <c r="K112" s="251"/>
      <c r="L112" s="251"/>
      <c r="M112" s="324" t="str">
        <f t="shared" si="13"/>
        <v>Not a Lease</v>
      </c>
      <c r="N112" s="302"/>
      <c r="O112" s="251"/>
      <c r="P112" s="251"/>
      <c r="Q112" s="251"/>
      <c r="R112" s="251"/>
      <c r="S112" s="251"/>
      <c r="T112" s="251"/>
      <c r="U112" s="251"/>
      <c r="V112" s="251"/>
      <c r="W112" s="251"/>
      <c r="X112" s="251"/>
      <c r="Y112" s="251"/>
      <c r="Z112" s="251"/>
      <c r="AA112" s="339">
        <f t="shared" si="14"/>
        <v>0</v>
      </c>
      <c r="AB112" s="339">
        <f t="shared" si="15"/>
        <v>0</v>
      </c>
      <c r="AC112" s="339">
        <f t="shared" si="16"/>
        <v>0</v>
      </c>
      <c r="AD112" s="324">
        <f t="shared" si="17"/>
        <v>0</v>
      </c>
      <c r="AE112" s="251"/>
      <c r="AF112" s="251"/>
      <c r="AG112" s="339">
        <f t="shared" si="10"/>
        <v>0</v>
      </c>
      <c r="AH112" s="251"/>
      <c r="AI112" s="251"/>
      <c r="AJ112" s="303"/>
      <c r="AK112" s="251"/>
      <c r="AL112" s="251"/>
      <c r="AM112" s="251"/>
      <c r="AN112" s="251"/>
      <c r="AO112" s="306"/>
      <c r="AP112" s="344" t="b">
        <f t="shared" si="18"/>
        <v>0</v>
      </c>
      <c r="AQ112" s="345" t="str">
        <f t="shared" si="11"/>
        <v>Yes</v>
      </c>
      <c r="AR112" s="344">
        <f t="shared" si="12"/>
        <v>0</v>
      </c>
      <c r="AS112" s="349"/>
      <c r="AT112" s="250"/>
      <c r="AU112" s="251"/>
      <c r="AV112" s="251"/>
      <c r="AW112" s="251"/>
      <c r="AX112" s="251"/>
      <c r="AY112" s="251"/>
    </row>
    <row r="113" spans="1:51" ht="15.75" customHeight="1" x14ac:dyDescent="0.2">
      <c r="A113" s="251"/>
      <c r="B113" s="251"/>
      <c r="C113" s="315"/>
      <c r="D113" s="251"/>
      <c r="E113" s="348"/>
      <c r="F113" s="345" t="str">
        <f t="shared" si="19"/>
        <v>INVALID</v>
      </c>
      <c r="G113" s="251"/>
      <c r="H113" s="251"/>
      <c r="I113" s="251"/>
      <c r="J113" s="251"/>
      <c r="K113" s="251"/>
      <c r="L113" s="251"/>
      <c r="M113" s="324" t="str">
        <f t="shared" si="13"/>
        <v>Not a Lease</v>
      </c>
      <c r="N113" s="302"/>
      <c r="O113" s="251"/>
      <c r="P113" s="251"/>
      <c r="Q113" s="251"/>
      <c r="R113" s="251"/>
      <c r="S113" s="251"/>
      <c r="T113" s="251"/>
      <c r="U113" s="251"/>
      <c r="V113" s="251"/>
      <c r="W113" s="251"/>
      <c r="X113" s="251"/>
      <c r="Y113" s="251"/>
      <c r="Z113" s="251"/>
      <c r="AA113" s="339">
        <f t="shared" si="14"/>
        <v>0</v>
      </c>
      <c r="AB113" s="339">
        <f t="shared" si="15"/>
        <v>0</v>
      </c>
      <c r="AC113" s="339">
        <f t="shared" si="16"/>
        <v>0</v>
      </c>
      <c r="AD113" s="324">
        <f t="shared" si="17"/>
        <v>0</v>
      </c>
      <c r="AE113" s="251"/>
      <c r="AF113" s="251"/>
      <c r="AG113" s="339">
        <f t="shared" si="10"/>
        <v>0</v>
      </c>
      <c r="AH113" s="251"/>
      <c r="AI113" s="251"/>
      <c r="AJ113" s="303"/>
      <c r="AK113" s="251"/>
      <c r="AL113" s="251"/>
      <c r="AM113" s="251"/>
      <c r="AN113" s="251"/>
      <c r="AO113" s="306"/>
      <c r="AP113" s="344" t="b">
        <f t="shared" si="18"/>
        <v>0</v>
      </c>
      <c r="AQ113" s="345" t="str">
        <f t="shared" si="11"/>
        <v>Yes</v>
      </c>
      <c r="AR113" s="344">
        <f t="shared" si="12"/>
        <v>0</v>
      </c>
      <c r="AS113" s="349"/>
      <c r="AT113" s="250"/>
      <c r="AU113" s="251"/>
      <c r="AV113" s="251"/>
      <c r="AW113" s="251"/>
      <c r="AX113" s="251"/>
      <c r="AY113" s="251"/>
    </row>
    <row r="114" spans="1:51" ht="15.75" customHeight="1" x14ac:dyDescent="0.2">
      <c r="A114" s="251"/>
      <c r="B114" s="251"/>
      <c r="C114" s="315"/>
      <c r="D114" s="251"/>
      <c r="E114" s="348"/>
      <c r="F114" s="345" t="str">
        <f t="shared" si="19"/>
        <v>INVALID</v>
      </c>
      <c r="G114" s="251"/>
      <c r="H114" s="251"/>
      <c r="I114" s="251"/>
      <c r="J114" s="251"/>
      <c r="K114" s="251"/>
      <c r="L114" s="251"/>
      <c r="M114" s="324" t="str">
        <f t="shared" si="13"/>
        <v>Not a Lease</v>
      </c>
      <c r="N114" s="302"/>
      <c r="O114" s="251"/>
      <c r="P114" s="251"/>
      <c r="Q114" s="251"/>
      <c r="R114" s="251"/>
      <c r="S114" s="251"/>
      <c r="T114" s="251"/>
      <c r="U114" s="251"/>
      <c r="V114" s="251"/>
      <c r="W114" s="251"/>
      <c r="X114" s="251"/>
      <c r="Y114" s="251"/>
      <c r="Z114" s="251"/>
      <c r="AA114" s="339">
        <f t="shared" si="14"/>
        <v>0</v>
      </c>
      <c r="AB114" s="339">
        <f t="shared" si="15"/>
        <v>0</v>
      </c>
      <c r="AC114" s="339">
        <f t="shared" si="16"/>
        <v>0</v>
      </c>
      <c r="AD114" s="324">
        <f t="shared" si="17"/>
        <v>0</v>
      </c>
      <c r="AE114" s="251"/>
      <c r="AF114" s="251"/>
      <c r="AG114" s="339">
        <f t="shared" si="10"/>
        <v>0</v>
      </c>
      <c r="AH114" s="251"/>
      <c r="AI114" s="251"/>
      <c r="AJ114" s="303"/>
      <c r="AK114" s="251"/>
      <c r="AL114" s="251"/>
      <c r="AM114" s="251"/>
      <c r="AN114" s="251"/>
      <c r="AO114" s="306"/>
      <c r="AP114" s="344" t="b">
        <f t="shared" si="18"/>
        <v>0</v>
      </c>
      <c r="AQ114" s="345" t="str">
        <f t="shared" si="11"/>
        <v>Yes</v>
      </c>
      <c r="AR114" s="344">
        <f t="shared" si="12"/>
        <v>0</v>
      </c>
      <c r="AS114" s="349"/>
      <c r="AT114" s="250"/>
      <c r="AU114" s="251"/>
      <c r="AV114" s="251"/>
      <c r="AW114" s="251"/>
      <c r="AX114" s="251"/>
      <c r="AY114" s="251"/>
    </row>
    <row r="115" spans="1:51" ht="15.75" customHeight="1" x14ac:dyDescent="0.2">
      <c r="A115" s="251"/>
      <c r="B115" s="251"/>
      <c r="C115" s="315"/>
      <c r="D115" s="251"/>
      <c r="E115" s="348"/>
      <c r="F115" s="345" t="str">
        <f t="shared" si="19"/>
        <v>INVALID</v>
      </c>
      <c r="G115" s="251"/>
      <c r="H115" s="251"/>
      <c r="I115" s="251"/>
      <c r="J115" s="251"/>
      <c r="K115" s="251"/>
      <c r="L115" s="251"/>
      <c r="M115" s="324" t="str">
        <f t="shared" si="13"/>
        <v>Not a Lease</v>
      </c>
      <c r="N115" s="302"/>
      <c r="O115" s="251"/>
      <c r="P115" s="251"/>
      <c r="Q115" s="251"/>
      <c r="R115" s="251"/>
      <c r="S115" s="251"/>
      <c r="T115" s="251"/>
      <c r="U115" s="251"/>
      <c r="V115" s="251"/>
      <c r="W115" s="251"/>
      <c r="X115" s="251"/>
      <c r="Y115" s="251"/>
      <c r="Z115" s="251"/>
      <c r="AA115" s="339">
        <f t="shared" si="14"/>
        <v>0</v>
      </c>
      <c r="AB115" s="339">
        <f t="shared" si="15"/>
        <v>0</v>
      </c>
      <c r="AC115" s="339">
        <f t="shared" si="16"/>
        <v>0</v>
      </c>
      <c r="AD115" s="324">
        <f t="shared" si="17"/>
        <v>0</v>
      </c>
      <c r="AE115" s="251"/>
      <c r="AF115" s="251"/>
      <c r="AG115" s="339">
        <f t="shared" si="10"/>
        <v>0</v>
      </c>
      <c r="AH115" s="251"/>
      <c r="AI115" s="251"/>
      <c r="AJ115" s="303"/>
      <c r="AK115" s="251"/>
      <c r="AL115" s="251"/>
      <c r="AM115" s="251"/>
      <c r="AN115" s="251"/>
      <c r="AO115" s="306"/>
      <c r="AP115" s="344" t="b">
        <f t="shared" si="18"/>
        <v>0</v>
      </c>
      <c r="AQ115" s="345" t="str">
        <f t="shared" si="11"/>
        <v>Yes</v>
      </c>
      <c r="AR115" s="344">
        <f t="shared" si="12"/>
        <v>0</v>
      </c>
      <c r="AS115" s="349"/>
      <c r="AT115" s="250"/>
      <c r="AU115" s="251"/>
      <c r="AV115" s="251"/>
      <c r="AW115" s="251"/>
      <c r="AX115" s="251"/>
      <c r="AY115" s="251"/>
    </row>
    <row r="116" spans="1:51" ht="15.75" customHeight="1" x14ac:dyDescent="0.2">
      <c r="A116" s="251"/>
      <c r="B116" s="251"/>
      <c r="C116" s="315"/>
      <c r="D116" s="251"/>
      <c r="E116" s="348"/>
      <c r="F116" s="345" t="str">
        <f t="shared" si="19"/>
        <v>INVALID</v>
      </c>
      <c r="G116" s="251"/>
      <c r="H116" s="251"/>
      <c r="I116" s="251"/>
      <c r="J116" s="251"/>
      <c r="K116" s="251"/>
      <c r="L116" s="251"/>
      <c r="M116" s="324" t="str">
        <f t="shared" si="13"/>
        <v>Not a Lease</v>
      </c>
      <c r="N116" s="302"/>
      <c r="O116" s="251"/>
      <c r="P116" s="251"/>
      <c r="Q116" s="251"/>
      <c r="R116" s="251"/>
      <c r="S116" s="251"/>
      <c r="T116" s="251"/>
      <c r="U116" s="251"/>
      <c r="V116" s="251"/>
      <c r="W116" s="251"/>
      <c r="X116" s="251"/>
      <c r="Y116" s="251"/>
      <c r="Z116" s="251"/>
      <c r="AA116" s="339">
        <f t="shared" si="14"/>
        <v>0</v>
      </c>
      <c r="AB116" s="339">
        <f t="shared" si="15"/>
        <v>0</v>
      </c>
      <c r="AC116" s="339">
        <f t="shared" si="16"/>
        <v>0</v>
      </c>
      <c r="AD116" s="324">
        <f t="shared" si="17"/>
        <v>0</v>
      </c>
      <c r="AE116" s="251"/>
      <c r="AF116" s="251"/>
      <c r="AG116" s="339">
        <f t="shared" si="10"/>
        <v>0</v>
      </c>
      <c r="AH116" s="251"/>
      <c r="AI116" s="251"/>
      <c r="AJ116" s="303"/>
      <c r="AK116" s="251"/>
      <c r="AL116" s="251"/>
      <c r="AM116" s="251"/>
      <c r="AN116" s="251"/>
      <c r="AO116" s="306"/>
      <c r="AP116" s="344" t="b">
        <f t="shared" si="18"/>
        <v>0</v>
      </c>
      <c r="AQ116" s="345" t="str">
        <f t="shared" si="11"/>
        <v>Yes</v>
      </c>
      <c r="AR116" s="344">
        <f t="shared" si="12"/>
        <v>0</v>
      </c>
      <c r="AS116" s="349"/>
      <c r="AT116" s="250"/>
      <c r="AU116" s="251"/>
      <c r="AV116" s="251"/>
      <c r="AW116" s="251"/>
      <c r="AX116" s="251"/>
      <c r="AY116" s="251"/>
    </row>
    <row r="117" spans="1:51" ht="15.75" customHeight="1" x14ac:dyDescent="0.2">
      <c r="A117" s="251"/>
      <c r="B117" s="251"/>
      <c r="C117" s="315"/>
      <c r="D117" s="251"/>
      <c r="E117" s="348"/>
      <c r="F117" s="345" t="str">
        <f t="shared" si="19"/>
        <v>INVALID</v>
      </c>
      <c r="G117" s="251"/>
      <c r="H117" s="251"/>
      <c r="I117" s="251"/>
      <c r="J117" s="251"/>
      <c r="K117" s="251"/>
      <c r="L117" s="251"/>
      <c r="M117" s="324" t="str">
        <f t="shared" si="13"/>
        <v>Not a Lease</v>
      </c>
      <c r="N117" s="302"/>
      <c r="O117" s="251"/>
      <c r="P117" s="251"/>
      <c r="Q117" s="251"/>
      <c r="R117" s="251"/>
      <c r="S117" s="251"/>
      <c r="T117" s="251"/>
      <c r="U117" s="251"/>
      <c r="V117" s="251"/>
      <c r="W117" s="251"/>
      <c r="X117" s="251"/>
      <c r="Y117" s="251"/>
      <c r="Z117" s="251"/>
      <c r="AA117" s="339">
        <f t="shared" si="14"/>
        <v>0</v>
      </c>
      <c r="AB117" s="339">
        <f t="shared" si="15"/>
        <v>0</v>
      </c>
      <c r="AC117" s="339">
        <f t="shared" si="16"/>
        <v>0</v>
      </c>
      <c r="AD117" s="324">
        <f t="shared" si="17"/>
        <v>0</v>
      </c>
      <c r="AE117" s="251"/>
      <c r="AF117" s="251"/>
      <c r="AG117" s="339">
        <f t="shared" si="10"/>
        <v>0</v>
      </c>
      <c r="AH117" s="251"/>
      <c r="AI117" s="251"/>
      <c r="AJ117" s="303"/>
      <c r="AK117" s="251"/>
      <c r="AL117" s="251"/>
      <c r="AM117" s="251"/>
      <c r="AN117" s="251"/>
      <c r="AO117" s="306"/>
      <c r="AP117" s="344" t="b">
        <f t="shared" si="18"/>
        <v>0</v>
      </c>
      <c r="AQ117" s="345" t="str">
        <f t="shared" si="11"/>
        <v>Yes</v>
      </c>
      <c r="AR117" s="344">
        <f t="shared" si="12"/>
        <v>0</v>
      </c>
      <c r="AS117" s="349"/>
      <c r="AT117" s="250"/>
      <c r="AU117" s="251"/>
      <c r="AV117" s="251"/>
      <c r="AW117" s="251"/>
      <c r="AX117" s="251"/>
      <c r="AY117" s="251"/>
    </row>
    <row r="118" spans="1:51" ht="15.75" customHeight="1" x14ac:dyDescent="0.2">
      <c r="A118" s="251"/>
      <c r="B118" s="251"/>
      <c r="C118" s="315"/>
      <c r="D118" s="251"/>
      <c r="E118" s="348"/>
      <c r="F118" s="345" t="str">
        <f t="shared" si="19"/>
        <v>INVALID</v>
      </c>
      <c r="G118" s="251"/>
      <c r="H118" s="251"/>
      <c r="I118" s="251"/>
      <c r="J118" s="251"/>
      <c r="K118" s="251"/>
      <c r="L118" s="251"/>
      <c r="M118" s="324" t="str">
        <f t="shared" si="13"/>
        <v>Not a Lease</v>
      </c>
      <c r="N118" s="302"/>
      <c r="O118" s="251"/>
      <c r="P118" s="251"/>
      <c r="Q118" s="251"/>
      <c r="R118" s="251"/>
      <c r="S118" s="251"/>
      <c r="T118" s="251"/>
      <c r="U118" s="251"/>
      <c r="V118" s="251"/>
      <c r="W118" s="251"/>
      <c r="X118" s="251"/>
      <c r="Y118" s="251"/>
      <c r="Z118" s="251"/>
      <c r="AA118" s="339">
        <f t="shared" si="14"/>
        <v>0</v>
      </c>
      <c r="AB118" s="339">
        <f t="shared" si="15"/>
        <v>0</v>
      </c>
      <c r="AC118" s="339">
        <f t="shared" si="16"/>
        <v>0</v>
      </c>
      <c r="AD118" s="324">
        <f t="shared" si="17"/>
        <v>0</v>
      </c>
      <c r="AE118" s="251"/>
      <c r="AF118" s="251"/>
      <c r="AG118" s="339">
        <f t="shared" si="10"/>
        <v>0</v>
      </c>
      <c r="AH118" s="251"/>
      <c r="AI118" s="251"/>
      <c r="AJ118" s="303"/>
      <c r="AK118" s="251"/>
      <c r="AL118" s="251"/>
      <c r="AM118" s="251"/>
      <c r="AN118" s="251"/>
      <c r="AO118" s="306"/>
      <c r="AP118" s="344" t="b">
        <f t="shared" si="18"/>
        <v>0</v>
      </c>
      <c r="AQ118" s="345" t="str">
        <f t="shared" si="11"/>
        <v>Yes</v>
      </c>
      <c r="AR118" s="344">
        <f t="shared" si="12"/>
        <v>0</v>
      </c>
      <c r="AS118" s="349"/>
      <c r="AT118" s="250"/>
      <c r="AU118" s="251"/>
      <c r="AV118" s="251"/>
      <c r="AW118" s="251"/>
      <c r="AX118" s="251"/>
      <c r="AY118" s="251"/>
    </row>
    <row r="119" spans="1:51" ht="15.75" customHeight="1" x14ac:dyDescent="0.2">
      <c r="A119" s="251"/>
      <c r="B119" s="251"/>
      <c r="C119" s="315"/>
      <c r="D119" s="251"/>
      <c r="E119" s="348"/>
      <c r="F119" s="345" t="str">
        <f t="shared" si="19"/>
        <v>INVALID</v>
      </c>
      <c r="G119" s="251"/>
      <c r="H119" s="251"/>
      <c r="I119" s="251"/>
      <c r="J119" s="251"/>
      <c r="K119" s="251"/>
      <c r="L119" s="251"/>
      <c r="M119" s="324" t="str">
        <f t="shared" si="13"/>
        <v>Not a Lease</v>
      </c>
      <c r="N119" s="302"/>
      <c r="O119" s="251"/>
      <c r="P119" s="251"/>
      <c r="Q119" s="251"/>
      <c r="R119" s="251"/>
      <c r="S119" s="251"/>
      <c r="T119" s="251"/>
      <c r="U119" s="251"/>
      <c r="V119" s="251"/>
      <c r="W119" s="251"/>
      <c r="X119" s="251"/>
      <c r="Y119" s="251"/>
      <c r="Z119" s="251"/>
      <c r="AA119" s="339">
        <f t="shared" si="14"/>
        <v>0</v>
      </c>
      <c r="AB119" s="339">
        <f t="shared" si="15"/>
        <v>0</v>
      </c>
      <c r="AC119" s="339">
        <f t="shared" si="16"/>
        <v>0</v>
      </c>
      <c r="AD119" s="324">
        <f t="shared" si="17"/>
        <v>0</v>
      </c>
      <c r="AE119" s="251"/>
      <c r="AF119" s="251"/>
      <c r="AG119" s="339">
        <f t="shared" si="10"/>
        <v>0</v>
      </c>
      <c r="AH119" s="251"/>
      <c r="AI119" s="251"/>
      <c r="AJ119" s="303"/>
      <c r="AK119" s="251"/>
      <c r="AL119" s="251"/>
      <c r="AM119" s="251"/>
      <c r="AN119" s="251"/>
      <c r="AO119" s="306"/>
      <c r="AP119" s="344" t="b">
        <f t="shared" si="18"/>
        <v>0</v>
      </c>
      <c r="AQ119" s="345" t="str">
        <f t="shared" si="11"/>
        <v>Yes</v>
      </c>
      <c r="AR119" s="344">
        <f t="shared" si="12"/>
        <v>0</v>
      </c>
      <c r="AS119" s="349"/>
      <c r="AT119" s="250"/>
      <c r="AU119" s="251"/>
      <c r="AV119" s="251"/>
      <c r="AW119" s="251"/>
      <c r="AX119" s="251"/>
      <c r="AY119" s="251"/>
    </row>
    <row r="120" spans="1:51" ht="15.75" customHeight="1" x14ac:dyDescent="0.2">
      <c r="A120" s="251"/>
      <c r="B120" s="251"/>
      <c r="C120" s="315"/>
      <c r="D120" s="251"/>
      <c r="E120" s="348"/>
      <c r="F120" s="345" t="str">
        <f t="shared" si="19"/>
        <v>INVALID</v>
      </c>
      <c r="G120" s="251"/>
      <c r="H120" s="251"/>
      <c r="I120" s="251"/>
      <c r="J120" s="251"/>
      <c r="K120" s="251"/>
      <c r="L120" s="251"/>
      <c r="M120" s="324" t="str">
        <f t="shared" si="13"/>
        <v>Not a Lease</v>
      </c>
      <c r="N120" s="302"/>
      <c r="O120" s="251"/>
      <c r="P120" s="251"/>
      <c r="Q120" s="251"/>
      <c r="R120" s="251"/>
      <c r="S120" s="251"/>
      <c r="T120" s="251"/>
      <c r="U120" s="251"/>
      <c r="V120" s="251"/>
      <c r="W120" s="251"/>
      <c r="X120" s="251"/>
      <c r="Y120" s="251"/>
      <c r="Z120" s="251"/>
      <c r="AA120" s="339">
        <f t="shared" si="14"/>
        <v>0</v>
      </c>
      <c r="AB120" s="339">
        <f t="shared" si="15"/>
        <v>0</v>
      </c>
      <c r="AC120" s="339">
        <f t="shared" si="16"/>
        <v>0</v>
      </c>
      <c r="AD120" s="324">
        <f t="shared" si="17"/>
        <v>0</v>
      </c>
      <c r="AE120" s="251"/>
      <c r="AF120" s="251"/>
      <c r="AG120" s="339">
        <f t="shared" si="10"/>
        <v>0</v>
      </c>
      <c r="AH120" s="251"/>
      <c r="AI120" s="251"/>
      <c r="AJ120" s="303"/>
      <c r="AK120" s="251"/>
      <c r="AL120" s="251"/>
      <c r="AM120" s="251"/>
      <c r="AN120" s="251"/>
      <c r="AO120" s="306"/>
      <c r="AP120" s="344" t="b">
        <f t="shared" si="18"/>
        <v>0</v>
      </c>
      <c r="AQ120" s="345" t="str">
        <f t="shared" si="11"/>
        <v>Yes</v>
      </c>
      <c r="AR120" s="344">
        <f t="shared" si="12"/>
        <v>0</v>
      </c>
      <c r="AS120" s="349"/>
      <c r="AT120" s="250"/>
      <c r="AU120" s="251"/>
      <c r="AV120" s="251"/>
      <c r="AW120" s="251"/>
      <c r="AX120" s="251"/>
      <c r="AY120" s="251"/>
    </row>
    <row r="121" spans="1:51" ht="15.75" customHeight="1" x14ac:dyDescent="0.2">
      <c r="A121" s="251"/>
      <c r="B121" s="251"/>
      <c r="C121" s="315"/>
      <c r="D121" s="251"/>
      <c r="E121" s="348"/>
      <c r="F121" s="345" t="str">
        <f t="shared" si="19"/>
        <v>INVALID</v>
      </c>
      <c r="G121" s="251"/>
      <c r="H121" s="251"/>
      <c r="I121" s="251"/>
      <c r="J121" s="251"/>
      <c r="K121" s="251"/>
      <c r="L121" s="251"/>
      <c r="M121" s="324" t="str">
        <f t="shared" si="13"/>
        <v>Not a Lease</v>
      </c>
      <c r="N121" s="302"/>
      <c r="O121" s="251"/>
      <c r="P121" s="251"/>
      <c r="Q121" s="251"/>
      <c r="R121" s="251"/>
      <c r="S121" s="251"/>
      <c r="T121" s="251"/>
      <c r="U121" s="251"/>
      <c r="V121" s="251"/>
      <c r="W121" s="251"/>
      <c r="X121" s="251"/>
      <c r="Y121" s="251"/>
      <c r="Z121" s="251"/>
      <c r="AA121" s="339">
        <f t="shared" si="14"/>
        <v>0</v>
      </c>
      <c r="AB121" s="339">
        <f t="shared" si="15"/>
        <v>0</v>
      </c>
      <c r="AC121" s="339">
        <f t="shared" si="16"/>
        <v>0</v>
      </c>
      <c r="AD121" s="324">
        <f t="shared" si="17"/>
        <v>0</v>
      </c>
      <c r="AE121" s="251"/>
      <c r="AF121" s="251"/>
      <c r="AG121" s="339">
        <f t="shared" si="10"/>
        <v>0</v>
      </c>
      <c r="AH121" s="251"/>
      <c r="AI121" s="251"/>
      <c r="AJ121" s="303"/>
      <c r="AK121" s="251"/>
      <c r="AL121" s="251"/>
      <c r="AM121" s="251"/>
      <c r="AN121" s="251"/>
      <c r="AO121" s="306"/>
      <c r="AP121" s="344" t="b">
        <f t="shared" si="18"/>
        <v>0</v>
      </c>
      <c r="AQ121" s="345" t="str">
        <f t="shared" si="11"/>
        <v>Yes</v>
      </c>
      <c r="AR121" s="344">
        <f t="shared" si="12"/>
        <v>0</v>
      </c>
      <c r="AS121" s="349"/>
      <c r="AT121" s="250"/>
      <c r="AU121" s="251"/>
      <c r="AV121" s="251"/>
      <c r="AW121" s="251"/>
      <c r="AX121" s="251"/>
      <c r="AY121" s="251"/>
    </row>
    <row r="122" spans="1:51" ht="15.75" customHeight="1" x14ac:dyDescent="0.2">
      <c r="A122" s="251"/>
      <c r="B122" s="251"/>
      <c r="C122" s="315"/>
      <c r="D122" s="251"/>
      <c r="E122" s="348"/>
      <c r="F122" s="345" t="str">
        <f t="shared" si="19"/>
        <v>INVALID</v>
      </c>
      <c r="G122" s="251"/>
      <c r="H122" s="251"/>
      <c r="I122" s="251"/>
      <c r="J122" s="251"/>
      <c r="K122" s="251"/>
      <c r="L122" s="251"/>
      <c r="M122" s="324" t="str">
        <f t="shared" si="13"/>
        <v>Not a Lease</v>
      </c>
      <c r="N122" s="302"/>
      <c r="O122" s="251"/>
      <c r="P122" s="251"/>
      <c r="Q122" s="251"/>
      <c r="R122" s="251"/>
      <c r="S122" s="251"/>
      <c r="T122" s="251"/>
      <c r="U122" s="251"/>
      <c r="V122" s="251"/>
      <c r="W122" s="251"/>
      <c r="X122" s="251"/>
      <c r="Y122" s="251"/>
      <c r="Z122" s="251"/>
      <c r="AA122" s="339">
        <f t="shared" si="14"/>
        <v>0</v>
      </c>
      <c r="AB122" s="339">
        <f t="shared" si="15"/>
        <v>0</v>
      </c>
      <c r="AC122" s="339">
        <f t="shared" si="16"/>
        <v>0</v>
      </c>
      <c r="AD122" s="324">
        <f t="shared" si="17"/>
        <v>0</v>
      </c>
      <c r="AE122" s="251"/>
      <c r="AF122" s="251"/>
      <c r="AG122" s="339">
        <f t="shared" si="10"/>
        <v>0</v>
      </c>
      <c r="AH122" s="251"/>
      <c r="AI122" s="251"/>
      <c r="AJ122" s="303"/>
      <c r="AK122" s="251"/>
      <c r="AL122" s="251"/>
      <c r="AM122" s="251"/>
      <c r="AN122" s="251"/>
      <c r="AO122" s="306"/>
      <c r="AP122" s="344" t="b">
        <f t="shared" si="18"/>
        <v>0</v>
      </c>
      <c r="AQ122" s="345" t="str">
        <f t="shared" si="11"/>
        <v>Yes</v>
      </c>
      <c r="AR122" s="344">
        <f t="shared" si="12"/>
        <v>0</v>
      </c>
      <c r="AS122" s="349"/>
      <c r="AT122" s="250"/>
      <c r="AU122" s="251"/>
      <c r="AV122" s="251"/>
      <c r="AW122" s="251"/>
      <c r="AX122" s="251"/>
      <c r="AY122" s="251"/>
    </row>
    <row r="123" spans="1:51" ht="15.75" customHeight="1" x14ac:dyDescent="0.2">
      <c r="A123" s="251"/>
      <c r="B123" s="251"/>
      <c r="C123" s="315"/>
      <c r="D123" s="251"/>
      <c r="E123" s="348"/>
      <c r="F123" s="345" t="str">
        <f t="shared" si="19"/>
        <v>INVALID</v>
      </c>
      <c r="G123" s="251"/>
      <c r="H123" s="251"/>
      <c r="I123" s="251"/>
      <c r="J123" s="251"/>
      <c r="K123" s="251"/>
      <c r="L123" s="251"/>
      <c r="M123" s="324" t="str">
        <f t="shared" si="13"/>
        <v>Not a Lease</v>
      </c>
      <c r="N123" s="302"/>
      <c r="O123" s="251"/>
      <c r="P123" s="251"/>
      <c r="Q123" s="251"/>
      <c r="R123" s="251"/>
      <c r="S123" s="251"/>
      <c r="T123" s="251"/>
      <c r="U123" s="251"/>
      <c r="V123" s="251"/>
      <c r="W123" s="251"/>
      <c r="X123" s="251"/>
      <c r="Y123" s="251"/>
      <c r="Z123" s="251"/>
      <c r="AA123" s="339">
        <f t="shared" si="14"/>
        <v>0</v>
      </c>
      <c r="AB123" s="339">
        <f t="shared" si="15"/>
        <v>0</v>
      </c>
      <c r="AC123" s="339">
        <f t="shared" si="16"/>
        <v>0</v>
      </c>
      <c r="AD123" s="324">
        <f t="shared" si="17"/>
        <v>0</v>
      </c>
      <c r="AE123" s="251"/>
      <c r="AF123" s="251"/>
      <c r="AG123" s="339">
        <f t="shared" si="10"/>
        <v>0</v>
      </c>
      <c r="AH123" s="251"/>
      <c r="AI123" s="251"/>
      <c r="AJ123" s="303"/>
      <c r="AK123" s="251"/>
      <c r="AL123" s="251"/>
      <c r="AM123" s="251"/>
      <c r="AN123" s="251"/>
      <c r="AO123" s="306"/>
      <c r="AP123" s="344" t="b">
        <f t="shared" si="18"/>
        <v>0</v>
      </c>
      <c r="AQ123" s="345" t="str">
        <f t="shared" si="11"/>
        <v>Yes</v>
      </c>
      <c r="AR123" s="344">
        <f t="shared" si="12"/>
        <v>0</v>
      </c>
      <c r="AS123" s="349"/>
      <c r="AT123" s="250"/>
      <c r="AU123" s="251"/>
      <c r="AV123" s="251"/>
      <c r="AW123" s="251"/>
      <c r="AX123" s="251"/>
      <c r="AY123" s="251"/>
    </row>
    <row r="124" spans="1:51" ht="15.75" customHeight="1" x14ac:dyDescent="0.2">
      <c r="A124" s="251"/>
      <c r="B124" s="251"/>
      <c r="C124" s="315"/>
      <c r="D124" s="251"/>
      <c r="E124" s="348"/>
      <c r="F124" s="345" t="str">
        <f t="shared" si="19"/>
        <v>INVALID</v>
      </c>
      <c r="G124" s="251"/>
      <c r="H124" s="251"/>
      <c r="I124" s="251"/>
      <c r="J124" s="251"/>
      <c r="K124" s="251"/>
      <c r="L124" s="251"/>
      <c r="M124" s="324" t="str">
        <f t="shared" si="13"/>
        <v>Not a Lease</v>
      </c>
      <c r="N124" s="302"/>
      <c r="O124" s="251"/>
      <c r="P124" s="251"/>
      <c r="Q124" s="251"/>
      <c r="R124" s="251"/>
      <c r="S124" s="251"/>
      <c r="T124" s="251"/>
      <c r="U124" s="251"/>
      <c r="V124" s="251"/>
      <c r="W124" s="251"/>
      <c r="X124" s="251"/>
      <c r="Y124" s="251"/>
      <c r="Z124" s="251"/>
      <c r="AA124" s="339">
        <f t="shared" si="14"/>
        <v>0</v>
      </c>
      <c r="AB124" s="339">
        <f t="shared" si="15"/>
        <v>0</v>
      </c>
      <c r="AC124" s="339">
        <f t="shared" si="16"/>
        <v>0</v>
      </c>
      <c r="AD124" s="324">
        <f t="shared" si="17"/>
        <v>0</v>
      </c>
      <c r="AE124" s="251"/>
      <c r="AF124" s="251"/>
      <c r="AG124" s="339">
        <f t="shared" si="10"/>
        <v>0</v>
      </c>
      <c r="AH124" s="251"/>
      <c r="AI124" s="251"/>
      <c r="AJ124" s="303"/>
      <c r="AK124" s="251"/>
      <c r="AL124" s="251"/>
      <c r="AM124" s="251"/>
      <c r="AN124" s="251"/>
      <c r="AO124" s="306"/>
      <c r="AP124" s="344" t="b">
        <f t="shared" si="18"/>
        <v>0</v>
      </c>
      <c r="AQ124" s="345" t="str">
        <f t="shared" si="11"/>
        <v>Yes</v>
      </c>
      <c r="AR124" s="344">
        <f t="shared" si="12"/>
        <v>0</v>
      </c>
      <c r="AS124" s="349"/>
      <c r="AT124" s="250"/>
      <c r="AU124" s="251"/>
      <c r="AV124" s="251"/>
      <c r="AW124" s="251"/>
      <c r="AX124" s="251"/>
      <c r="AY124" s="251"/>
    </row>
    <row r="125" spans="1:51" ht="15.75" customHeight="1" x14ac:dyDescent="0.2">
      <c r="A125" s="251"/>
      <c r="B125" s="251"/>
      <c r="C125" s="315"/>
      <c r="D125" s="251"/>
      <c r="E125" s="348"/>
      <c r="F125" s="345" t="str">
        <f t="shared" si="19"/>
        <v>INVALID</v>
      </c>
      <c r="G125" s="251"/>
      <c r="H125" s="251"/>
      <c r="I125" s="251"/>
      <c r="J125" s="251"/>
      <c r="K125" s="251"/>
      <c r="L125" s="251"/>
      <c r="M125" s="324" t="str">
        <f t="shared" si="13"/>
        <v>Not a Lease</v>
      </c>
      <c r="N125" s="302"/>
      <c r="O125" s="251"/>
      <c r="P125" s="251"/>
      <c r="Q125" s="251"/>
      <c r="R125" s="251"/>
      <c r="S125" s="251"/>
      <c r="T125" s="251"/>
      <c r="U125" s="251"/>
      <c r="V125" s="251"/>
      <c r="W125" s="251"/>
      <c r="X125" s="251"/>
      <c r="Y125" s="251"/>
      <c r="Z125" s="251"/>
      <c r="AA125" s="339">
        <f t="shared" si="14"/>
        <v>0</v>
      </c>
      <c r="AB125" s="339">
        <f t="shared" si="15"/>
        <v>0</v>
      </c>
      <c r="AC125" s="339">
        <f t="shared" si="16"/>
        <v>0</v>
      </c>
      <c r="AD125" s="324">
        <f t="shared" si="17"/>
        <v>0</v>
      </c>
      <c r="AE125" s="251"/>
      <c r="AF125" s="251"/>
      <c r="AG125" s="339">
        <f t="shared" si="10"/>
        <v>0</v>
      </c>
      <c r="AH125" s="251"/>
      <c r="AI125" s="251"/>
      <c r="AJ125" s="303"/>
      <c r="AK125" s="251"/>
      <c r="AL125" s="251"/>
      <c r="AM125" s="251"/>
      <c r="AN125" s="251"/>
      <c r="AO125" s="306"/>
      <c r="AP125" s="344" t="b">
        <f t="shared" si="18"/>
        <v>0</v>
      </c>
      <c r="AQ125" s="345" t="str">
        <f t="shared" si="11"/>
        <v>Yes</v>
      </c>
      <c r="AR125" s="344">
        <f t="shared" si="12"/>
        <v>0</v>
      </c>
      <c r="AS125" s="349"/>
      <c r="AT125" s="250"/>
      <c r="AU125" s="251"/>
      <c r="AV125" s="251"/>
      <c r="AW125" s="251"/>
      <c r="AX125" s="251"/>
      <c r="AY125" s="251"/>
    </row>
    <row r="126" spans="1:51" ht="15.75" customHeight="1" x14ac:dyDescent="0.2">
      <c r="A126" s="251"/>
      <c r="B126" s="251"/>
      <c r="C126" s="315"/>
      <c r="D126" s="251"/>
      <c r="E126" s="348"/>
      <c r="F126" s="345" t="str">
        <f t="shared" si="19"/>
        <v>INVALID</v>
      </c>
      <c r="G126" s="251"/>
      <c r="H126" s="251"/>
      <c r="I126" s="251"/>
      <c r="J126" s="251"/>
      <c r="K126" s="251"/>
      <c r="L126" s="251"/>
      <c r="M126" s="324" t="str">
        <f t="shared" si="13"/>
        <v>Not a Lease</v>
      </c>
      <c r="N126" s="302"/>
      <c r="O126" s="251"/>
      <c r="P126" s="251"/>
      <c r="Q126" s="251"/>
      <c r="R126" s="251"/>
      <c r="S126" s="251"/>
      <c r="T126" s="251"/>
      <c r="U126" s="251"/>
      <c r="V126" s="251"/>
      <c r="W126" s="251"/>
      <c r="X126" s="251"/>
      <c r="Y126" s="251"/>
      <c r="Z126" s="251"/>
      <c r="AA126" s="339">
        <f t="shared" si="14"/>
        <v>0</v>
      </c>
      <c r="AB126" s="339">
        <f t="shared" si="15"/>
        <v>0</v>
      </c>
      <c r="AC126" s="339">
        <f t="shared" si="16"/>
        <v>0</v>
      </c>
      <c r="AD126" s="324">
        <f t="shared" si="17"/>
        <v>0</v>
      </c>
      <c r="AE126" s="251"/>
      <c r="AF126" s="251"/>
      <c r="AG126" s="339">
        <f t="shared" si="10"/>
        <v>0</v>
      </c>
      <c r="AH126" s="251"/>
      <c r="AI126" s="251"/>
      <c r="AJ126" s="303"/>
      <c r="AK126" s="251"/>
      <c r="AL126" s="251"/>
      <c r="AM126" s="251"/>
      <c r="AN126" s="251"/>
      <c r="AO126" s="306"/>
      <c r="AP126" s="344" t="b">
        <f t="shared" si="18"/>
        <v>0</v>
      </c>
      <c r="AQ126" s="345" t="str">
        <f t="shared" si="11"/>
        <v>Yes</v>
      </c>
      <c r="AR126" s="344">
        <f t="shared" si="12"/>
        <v>0</v>
      </c>
      <c r="AS126" s="349"/>
      <c r="AT126" s="250"/>
      <c r="AU126" s="251"/>
      <c r="AV126" s="251"/>
      <c r="AW126" s="251"/>
      <c r="AX126" s="251"/>
      <c r="AY126" s="251"/>
    </row>
    <row r="127" spans="1:51" ht="15.75" customHeight="1" x14ac:dyDescent="0.2">
      <c r="A127" s="251"/>
      <c r="B127" s="251"/>
      <c r="C127" s="315"/>
      <c r="D127" s="251"/>
      <c r="E127" s="348"/>
      <c r="F127" s="345" t="str">
        <f t="shared" si="19"/>
        <v>INVALID</v>
      </c>
      <c r="G127" s="251"/>
      <c r="H127" s="251"/>
      <c r="I127" s="251"/>
      <c r="J127" s="251"/>
      <c r="K127" s="251"/>
      <c r="L127" s="251"/>
      <c r="M127" s="324" t="str">
        <f t="shared" si="13"/>
        <v>Not a Lease</v>
      </c>
      <c r="N127" s="302"/>
      <c r="O127" s="251"/>
      <c r="P127" s="251"/>
      <c r="Q127" s="251"/>
      <c r="R127" s="251"/>
      <c r="S127" s="251"/>
      <c r="T127" s="251"/>
      <c r="U127" s="251"/>
      <c r="V127" s="251"/>
      <c r="W127" s="251"/>
      <c r="X127" s="251"/>
      <c r="Y127" s="251"/>
      <c r="Z127" s="251"/>
      <c r="AA127" s="339">
        <f t="shared" si="14"/>
        <v>0</v>
      </c>
      <c r="AB127" s="339">
        <f t="shared" si="15"/>
        <v>0</v>
      </c>
      <c r="AC127" s="339">
        <f t="shared" si="16"/>
        <v>0</v>
      </c>
      <c r="AD127" s="324">
        <f t="shared" si="17"/>
        <v>0</v>
      </c>
      <c r="AE127" s="251"/>
      <c r="AF127" s="251"/>
      <c r="AG127" s="339">
        <f t="shared" si="10"/>
        <v>0</v>
      </c>
      <c r="AH127" s="251"/>
      <c r="AI127" s="251"/>
      <c r="AJ127" s="303"/>
      <c r="AK127" s="251"/>
      <c r="AL127" s="251"/>
      <c r="AM127" s="251"/>
      <c r="AN127" s="251"/>
      <c r="AO127" s="306"/>
      <c r="AP127" s="344" t="b">
        <f t="shared" si="18"/>
        <v>0</v>
      </c>
      <c r="AQ127" s="345" t="str">
        <f t="shared" si="11"/>
        <v>Yes</v>
      </c>
      <c r="AR127" s="344">
        <f t="shared" si="12"/>
        <v>0</v>
      </c>
      <c r="AS127" s="349"/>
      <c r="AT127" s="250"/>
      <c r="AU127" s="251"/>
      <c r="AV127" s="251"/>
      <c r="AW127" s="251"/>
      <c r="AX127" s="251"/>
      <c r="AY127" s="251"/>
    </row>
    <row r="128" spans="1:51" ht="15.75" customHeight="1" x14ac:dyDescent="0.2">
      <c r="A128" s="251"/>
      <c r="B128" s="251"/>
      <c r="C128" s="315"/>
      <c r="D128" s="251"/>
      <c r="E128" s="348"/>
      <c r="F128" s="345" t="str">
        <f t="shared" si="19"/>
        <v>INVALID</v>
      </c>
      <c r="G128" s="251"/>
      <c r="H128" s="251"/>
      <c r="I128" s="251"/>
      <c r="J128" s="251"/>
      <c r="K128" s="251"/>
      <c r="L128" s="251"/>
      <c r="M128" s="324" t="str">
        <f t="shared" si="13"/>
        <v>Not a Lease</v>
      </c>
      <c r="N128" s="302"/>
      <c r="O128" s="251"/>
      <c r="P128" s="251"/>
      <c r="Q128" s="251"/>
      <c r="R128" s="251"/>
      <c r="S128" s="251"/>
      <c r="T128" s="251"/>
      <c r="U128" s="251"/>
      <c r="V128" s="251"/>
      <c r="W128" s="251"/>
      <c r="X128" s="251"/>
      <c r="Y128" s="251"/>
      <c r="Z128" s="251"/>
      <c r="AA128" s="339">
        <f t="shared" si="14"/>
        <v>0</v>
      </c>
      <c r="AB128" s="339">
        <f t="shared" si="15"/>
        <v>0</v>
      </c>
      <c r="AC128" s="339">
        <f t="shared" si="16"/>
        <v>0</v>
      </c>
      <c r="AD128" s="324">
        <f t="shared" si="17"/>
        <v>0</v>
      </c>
      <c r="AE128" s="251"/>
      <c r="AF128" s="251"/>
      <c r="AG128" s="339">
        <f t="shared" si="10"/>
        <v>0</v>
      </c>
      <c r="AH128" s="251"/>
      <c r="AI128" s="251"/>
      <c r="AJ128" s="303"/>
      <c r="AK128" s="251"/>
      <c r="AL128" s="251"/>
      <c r="AM128" s="251"/>
      <c r="AN128" s="251"/>
      <c r="AO128" s="306"/>
      <c r="AP128" s="344" t="b">
        <f t="shared" si="18"/>
        <v>0</v>
      </c>
      <c r="AQ128" s="345" t="str">
        <f t="shared" si="11"/>
        <v>Yes</v>
      </c>
      <c r="AR128" s="344">
        <f t="shared" si="12"/>
        <v>0</v>
      </c>
      <c r="AS128" s="349"/>
      <c r="AT128" s="250"/>
      <c r="AU128" s="251"/>
      <c r="AV128" s="251"/>
      <c r="AW128" s="251"/>
      <c r="AX128" s="251"/>
      <c r="AY128" s="251"/>
    </row>
    <row r="129" spans="1:51" ht="15.75" customHeight="1" x14ac:dyDescent="0.2">
      <c r="A129" s="251"/>
      <c r="B129" s="251"/>
      <c r="C129" s="315"/>
      <c r="D129" s="251"/>
      <c r="E129" s="348"/>
      <c r="F129" s="345" t="str">
        <f t="shared" si="19"/>
        <v>INVALID</v>
      </c>
      <c r="G129" s="251"/>
      <c r="H129" s="251"/>
      <c r="I129" s="251"/>
      <c r="J129" s="251"/>
      <c r="K129" s="251"/>
      <c r="L129" s="251"/>
      <c r="M129" s="324" t="str">
        <f t="shared" si="13"/>
        <v>Not a Lease</v>
      </c>
      <c r="N129" s="302"/>
      <c r="O129" s="251"/>
      <c r="P129" s="251"/>
      <c r="Q129" s="251"/>
      <c r="R129" s="251"/>
      <c r="S129" s="251"/>
      <c r="T129" s="251"/>
      <c r="U129" s="251"/>
      <c r="V129" s="251"/>
      <c r="W129" s="251"/>
      <c r="X129" s="251"/>
      <c r="Y129" s="251"/>
      <c r="Z129" s="251"/>
      <c r="AA129" s="339">
        <f t="shared" si="14"/>
        <v>0</v>
      </c>
      <c r="AB129" s="339">
        <f t="shared" si="15"/>
        <v>0</v>
      </c>
      <c r="AC129" s="339">
        <f t="shared" si="16"/>
        <v>0</v>
      </c>
      <c r="AD129" s="324">
        <f t="shared" si="17"/>
        <v>0</v>
      </c>
      <c r="AE129" s="251"/>
      <c r="AF129" s="251"/>
      <c r="AG129" s="339">
        <f t="shared" si="10"/>
        <v>0</v>
      </c>
      <c r="AH129" s="251"/>
      <c r="AI129" s="251"/>
      <c r="AJ129" s="303"/>
      <c r="AK129" s="251"/>
      <c r="AL129" s="251"/>
      <c r="AM129" s="251"/>
      <c r="AN129" s="251"/>
      <c r="AO129" s="306"/>
      <c r="AP129" s="344" t="b">
        <f t="shared" si="18"/>
        <v>0</v>
      </c>
      <c r="AQ129" s="345" t="str">
        <f t="shared" si="11"/>
        <v>Yes</v>
      </c>
      <c r="AR129" s="344">
        <f t="shared" si="12"/>
        <v>0</v>
      </c>
      <c r="AS129" s="349"/>
      <c r="AT129" s="250"/>
      <c r="AU129" s="251"/>
      <c r="AV129" s="251"/>
      <c r="AW129" s="251"/>
      <c r="AX129" s="251"/>
      <c r="AY129" s="251"/>
    </row>
    <row r="130" spans="1:51" ht="15.75" customHeight="1" x14ac:dyDescent="0.2">
      <c r="A130" s="251"/>
      <c r="B130" s="251"/>
      <c r="C130" s="315"/>
      <c r="D130" s="251"/>
      <c r="E130" s="348"/>
      <c r="F130" s="345" t="str">
        <f t="shared" si="19"/>
        <v>INVALID</v>
      </c>
      <c r="G130" s="251"/>
      <c r="H130" s="251"/>
      <c r="I130" s="251"/>
      <c r="J130" s="251"/>
      <c r="K130" s="251"/>
      <c r="L130" s="251"/>
      <c r="M130" s="324" t="str">
        <f t="shared" si="13"/>
        <v>Not a Lease</v>
      </c>
      <c r="N130" s="302"/>
      <c r="O130" s="251"/>
      <c r="P130" s="251"/>
      <c r="Q130" s="251"/>
      <c r="R130" s="251"/>
      <c r="S130" s="251"/>
      <c r="T130" s="251"/>
      <c r="U130" s="251"/>
      <c r="V130" s="251"/>
      <c r="W130" s="251"/>
      <c r="X130" s="251"/>
      <c r="Y130" s="251"/>
      <c r="Z130" s="251"/>
      <c r="AA130" s="339">
        <f t="shared" si="14"/>
        <v>0</v>
      </c>
      <c r="AB130" s="339">
        <f t="shared" si="15"/>
        <v>0</v>
      </c>
      <c r="AC130" s="339">
        <f t="shared" si="16"/>
        <v>0</v>
      </c>
      <c r="AD130" s="324">
        <f t="shared" si="17"/>
        <v>0</v>
      </c>
      <c r="AE130" s="251"/>
      <c r="AF130" s="251"/>
      <c r="AG130" s="339">
        <f t="shared" si="10"/>
        <v>0</v>
      </c>
      <c r="AH130" s="251"/>
      <c r="AI130" s="251"/>
      <c r="AJ130" s="303"/>
      <c r="AK130" s="251"/>
      <c r="AL130" s="251"/>
      <c r="AM130" s="251"/>
      <c r="AN130" s="251"/>
      <c r="AO130" s="306"/>
      <c r="AP130" s="344" t="b">
        <f t="shared" si="18"/>
        <v>0</v>
      </c>
      <c r="AQ130" s="345" t="str">
        <f t="shared" si="11"/>
        <v>Yes</v>
      </c>
      <c r="AR130" s="344">
        <f t="shared" si="12"/>
        <v>0</v>
      </c>
      <c r="AS130" s="349"/>
      <c r="AT130" s="250"/>
      <c r="AU130" s="251"/>
      <c r="AV130" s="251"/>
      <c r="AW130" s="251"/>
      <c r="AX130" s="251"/>
      <c r="AY130" s="251"/>
    </row>
    <row r="131" spans="1:51" ht="15.75" customHeight="1" x14ac:dyDescent="0.2">
      <c r="A131" s="251"/>
      <c r="B131" s="251"/>
      <c r="C131" s="315"/>
      <c r="D131" s="251"/>
      <c r="E131" s="348"/>
      <c r="F131" s="345" t="str">
        <f t="shared" si="19"/>
        <v>INVALID</v>
      </c>
      <c r="G131" s="251"/>
      <c r="H131" s="251"/>
      <c r="I131" s="251"/>
      <c r="J131" s="251"/>
      <c r="K131" s="251"/>
      <c r="L131" s="251"/>
      <c r="M131" s="324" t="str">
        <f t="shared" si="13"/>
        <v>Not a Lease</v>
      </c>
      <c r="N131" s="302"/>
      <c r="O131" s="251"/>
      <c r="P131" s="251"/>
      <c r="Q131" s="251"/>
      <c r="R131" s="251"/>
      <c r="S131" s="251"/>
      <c r="T131" s="251"/>
      <c r="U131" s="251"/>
      <c r="V131" s="251"/>
      <c r="W131" s="251"/>
      <c r="X131" s="251"/>
      <c r="Y131" s="251"/>
      <c r="Z131" s="251"/>
      <c r="AA131" s="339">
        <f t="shared" si="14"/>
        <v>0</v>
      </c>
      <c r="AB131" s="339">
        <f t="shared" si="15"/>
        <v>0</v>
      </c>
      <c r="AC131" s="339">
        <f t="shared" si="16"/>
        <v>0</v>
      </c>
      <c r="AD131" s="324">
        <f t="shared" si="17"/>
        <v>0</v>
      </c>
      <c r="AE131" s="251"/>
      <c r="AF131" s="251"/>
      <c r="AG131" s="339">
        <f t="shared" si="10"/>
        <v>0</v>
      </c>
      <c r="AH131" s="251"/>
      <c r="AI131" s="251"/>
      <c r="AJ131" s="303"/>
      <c r="AK131" s="251"/>
      <c r="AL131" s="251"/>
      <c r="AM131" s="251"/>
      <c r="AN131" s="251"/>
      <c r="AO131" s="306"/>
      <c r="AP131" s="344" t="b">
        <f t="shared" si="18"/>
        <v>0</v>
      </c>
      <c r="AQ131" s="345" t="str">
        <f t="shared" si="11"/>
        <v>Yes</v>
      </c>
      <c r="AR131" s="344">
        <f t="shared" si="12"/>
        <v>0</v>
      </c>
      <c r="AS131" s="349"/>
      <c r="AT131" s="250"/>
      <c r="AU131" s="251"/>
      <c r="AV131" s="251"/>
      <c r="AW131" s="251"/>
      <c r="AX131" s="251"/>
      <c r="AY131" s="251"/>
    </row>
    <row r="132" spans="1:51" ht="15.75" customHeight="1" x14ac:dyDescent="0.2">
      <c r="A132" s="251"/>
      <c r="B132" s="251"/>
      <c r="C132" s="315"/>
      <c r="D132" s="251"/>
      <c r="E132" s="348"/>
      <c r="F132" s="345" t="str">
        <f t="shared" si="19"/>
        <v>INVALID</v>
      </c>
      <c r="G132" s="251"/>
      <c r="H132" s="251"/>
      <c r="I132" s="251"/>
      <c r="J132" s="251"/>
      <c r="K132" s="251"/>
      <c r="L132" s="251"/>
      <c r="M132" s="324" t="str">
        <f t="shared" si="13"/>
        <v>Not a Lease</v>
      </c>
      <c r="N132" s="302"/>
      <c r="O132" s="251"/>
      <c r="P132" s="251"/>
      <c r="Q132" s="251"/>
      <c r="R132" s="251"/>
      <c r="S132" s="251"/>
      <c r="T132" s="251"/>
      <c r="U132" s="251"/>
      <c r="V132" s="251"/>
      <c r="W132" s="251"/>
      <c r="X132" s="251"/>
      <c r="Y132" s="251"/>
      <c r="Z132" s="251"/>
      <c r="AA132" s="339">
        <f t="shared" si="14"/>
        <v>0</v>
      </c>
      <c r="AB132" s="339">
        <f t="shared" si="15"/>
        <v>0</v>
      </c>
      <c r="AC132" s="339">
        <f t="shared" si="16"/>
        <v>0</v>
      </c>
      <c r="AD132" s="324">
        <f t="shared" si="17"/>
        <v>0</v>
      </c>
      <c r="AE132" s="251"/>
      <c r="AF132" s="251"/>
      <c r="AG132" s="339">
        <f t="shared" si="10"/>
        <v>0</v>
      </c>
      <c r="AH132" s="251"/>
      <c r="AI132" s="251"/>
      <c r="AJ132" s="303"/>
      <c r="AK132" s="251"/>
      <c r="AL132" s="251"/>
      <c r="AM132" s="251"/>
      <c r="AN132" s="251"/>
      <c r="AO132" s="306"/>
      <c r="AP132" s="344" t="b">
        <f t="shared" si="18"/>
        <v>0</v>
      </c>
      <c r="AQ132" s="345" t="str">
        <f t="shared" si="11"/>
        <v>Yes</v>
      </c>
      <c r="AR132" s="344">
        <f t="shared" si="12"/>
        <v>0</v>
      </c>
      <c r="AS132" s="349"/>
      <c r="AT132" s="250"/>
      <c r="AU132" s="251"/>
      <c r="AV132" s="251"/>
      <c r="AW132" s="251"/>
      <c r="AX132" s="251"/>
      <c r="AY132" s="251"/>
    </row>
    <row r="133" spans="1:51" ht="15.75" customHeight="1" x14ac:dyDescent="0.2">
      <c r="A133" s="251"/>
      <c r="B133" s="251"/>
      <c r="C133" s="315"/>
      <c r="D133" s="251"/>
      <c r="E133" s="348"/>
      <c r="F133" s="345" t="str">
        <f t="shared" si="19"/>
        <v>INVALID</v>
      </c>
      <c r="G133" s="251"/>
      <c r="H133" s="251"/>
      <c r="I133" s="251"/>
      <c r="J133" s="251"/>
      <c r="K133" s="251"/>
      <c r="L133" s="251"/>
      <c r="M133" s="324" t="str">
        <f t="shared" si="13"/>
        <v>Not a Lease</v>
      </c>
      <c r="N133" s="302"/>
      <c r="O133" s="251"/>
      <c r="P133" s="251"/>
      <c r="Q133" s="251"/>
      <c r="R133" s="251"/>
      <c r="S133" s="251"/>
      <c r="T133" s="251"/>
      <c r="U133" s="251"/>
      <c r="V133" s="251"/>
      <c r="W133" s="251"/>
      <c r="X133" s="251"/>
      <c r="Y133" s="251"/>
      <c r="Z133" s="251"/>
      <c r="AA133" s="339">
        <f t="shared" si="14"/>
        <v>0</v>
      </c>
      <c r="AB133" s="339">
        <f t="shared" si="15"/>
        <v>0</v>
      </c>
      <c r="AC133" s="339">
        <f t="shared" si="16"/>
        <v>0</v>
      </c>
      <c r="AD133" s="324">
        <f t="shared" si="17"/>
        <v>0</v>
      </c>
      <c r="AE133" s="251"/>
      <c r="AF133" s="251"/>
      <c r="AG133" s="339">
        <f t="shared" si="10"/>
        <v>0</v>
      </c>
      <c r="AH133" s="251"/>
      <c r="AI133" s="251"/>
      <c r="AJ133" s="303"/>
      <c r="AK133" s="251"/>
      <c r="AL133" s="251"/>
      <c r="AM133" s="251"/>
      <c r="AN133" s="251"/>
      <c r="AO133" s="306"/>
      <c r="AP133" s="344" t="b">
        <f t="shared" si="18"/>
        <v>0</v>
      </c>
      <c r="AQ133" s="345" t="str">
        <f t="shared" si="11"/>
        <v>Yes</v>
      </c>
      <c r="AR133" s="344">
        <f t="shared" si="12"/>
        <v>0</v>
      </c>
      <c r="AS133" s="349"/>
      <c r="AT133" s="250"/>
      <c r="AU133" s="251"/>
      <c r="AV133" s="251"/>
      <c r="AW133" s="251"/>
      <c r="AX133" s="251"/>
      <c r="AY133" s="251"/>
    </row>
    <row r="134" spans="1:51" ht="15.75" customHeight="1" x14ac:dyDescent="0.2">
      <c r="A134" s="251"/>
      <c r="B134" s="251"/>
      <c r="C134" s="315"/>
      <c r="D134" s="251"/>
      <c r="E134" s="348"/>
      <c r="F134" s="345" t="str">
        <f t="shared" si="19"/>
        <v>INVALID</v>
      </c>
      <c r="G134" s="251"/>
      <c r="H134" s="251"/>
      <c r="I134" s="251"/>
      <c r="J134" s="251"/>
      <c r="K134" s="251"/>
      <c r="L134" s="251"/>
      <c r="M134" s="324" t="str">
        <f t="shared" si="13"/>
        <v>Not a Lease</v>
      </c>
      <c r="N134" s="302"/>
      <c r="O134" s="251"/>
      <c r="P134" s="251"/>
      <c r="Q134" s="251"/>
      <c r="R134" s="251"/>
      <c r="S134" s="251"/>
      <c r="T134" s="251"/>
      <c r="U134" s="251"/>
      <c r="V134" s="251"/>
      <c r="W134" s="251"/>
      <c r="X134" s="251"/>
      <c r="Y134" s="251"/>
      <c r="Z134" s="251"/>
      <c r="AA134" s="339">
        <f t="shared" si="14"/>
        <v>0</v>
      </c>
      <c r="AB134" s="339">
        <f t="shared" si="15"/>
        <v>0</v>
      </c>
      <c r="AC134" s="339">
        <f t="shared" si="16"/>
        <v>0</v>
      </c>
      <c r="AD134" s="324">
        <f t="shared" si="17"/>
        <v>0</v>
      </c>
      <c r="AE134" s="251"/>
      <c r="AF134" s="251"/>
      <c r="AG134" s="339">
        <f t="shared" si="10"/>
        <v>0</v>
      </c>
      <c r="AH134" s="251"/>
      <c r="AI134" s="251"/>
      <c r="AJ134" s="303"/>
      <c r="AK134" s="251"/>
      <c r="AL134" s="251"/>
      <c r="AM134" s="251"/>
      <c r="AN134" s="251"/>
      <c r="AO134" s="306"/>
      <c r="AP134" s="344" t="b">
        <f t="shared" si="18"/>
        <v>0</v>
      </c>
      <c r="AQ134" s="345" t="str">
        <f t="shared" si="11"/>
        <v>Yes</v>
      </c>
      <c r="AR134" s="344">
        <f t="shared" si="12"/>
        <v>0</v>
      </c>
      <c r="AS134" s="349"/>
      <c r="AT134" s="250"/>
      <c r="AU134" s="251"/>
      <c r="AV134" s="251"/>
      <c r="AW134" s="251"/>
      <c r="AX134" s="251"/>
      <c r="AY134" s="251"/>
    </row>
    <row r="135" spans="1:51" ht="15.75" customHeight="1" x14ac:dyDescent="0.2">
      <c r="A135" s="251"/>
      <c r="B135" s="251"/>
      <c r="C135" s="315"/>
      <c r="D135" s="251"/>
      <c r="E135" s="348"/>
      <c r="F135" s="345" t="str">
        <f t="shared" si="19"/>
        <v>INVALID</v>
      </c>
      <c r="G135" s="251"/>
      <c r="H135" s="251"/>
      <c r="I135" s="251"/>
      <c r="J135" s="251"/>
      <c r="K135" s="251"/>
      <c r="L135" s="251"/>
      <c r="M135" s="324" t="str">
        <f t="shared" si="13"/>
        <v>Not a Lease</v>
      </c>
      <c r="N135" s="302"/>
      <c r="O135" s="251"/>
      <c r="P135" s="251"/>
      <c r="Q135" s="251"/>
      <c r="R135" s="251"/>
      <c r="S135" s="251"/>
      <c r="T135" s="251"/>
      <c r="U135" s="251"/>
      <c r="V135" s="251"/>
      <c r="W135" s="251"/>
      <c r="X135" s="251"/>
      <c r="Y135" s="251"/>
      <c r="Z135" s="251"/>
      <c r="AA135" s="339">
        <f t="shared" si="14"/>
        <v>0</v>
      </c>
      <c r="AB135" s="339">
        <f t="shared" si="15"/>
        <v>0</v>
      </c>
      <c r="AC135" s="339">
        <f t="shared" si="16"/>
        <v>0</v>
      </c>
      <c r="AD135" s="324">
        <f t="shared" si="17"/>
        <v>0</v>
      </c>
      <c r="AE135" s="251"/>
      <c r="AF135" s="251"/>
      <c r="AG135" s="339">
        <f t="shared" si="10"/>
        <v>0</v>
      </c>
      <c r="AH135" s="251"/>
      <c r="AI135" s="251"/>
      <c r="AJ135" s="303"/>
      <c r="AK135" s="251"/>
      <c r="AL135" s="251"/>
      <c r="AM135" s="251"/>
      <c r="AN135" s="251"/>
      <c r="AO135" s="306"/>
      <c r="AP135" s="344" t="b">
        <f t="shared" si="18"/>
        <v>0</v>
      </c>
      <c r="AQ135" s="345" t="str">
        <f t="shared" si="11"/>
        <v>Yes</v>
      </c>
      <c r="AR135" s="344">
        <f t="shared" si="12"/>
        <v>0</v>
      </c>
      <c r="AS135" s="349"/>
      <c r="AT135" s="250"/>
      <c r="AU135" s="251"/>
      <c r="AV135" s="251"/>
      <c r="AW135" s="251"/>
      <c r="AX135" s="251"/>
      <c r="AY135" s="251"/>
    </row>
    <row r="136" spans="1:51" x14ac:dyDescent="0.2">
      <c r="D136" s="251"/>
      <c r="E136" s="348"/>
      <c r="F136" s="345" t="str">
        <f t="shared" si="19"/>
        <v>INVALID</v>
      </c>
      <c r="G136" s="251"/>
      <c r="H136" s="251"/>
      <c r="I136" s="251"/>
      <c r="J136" s="251"/>
      <c r="K136" s="251"/>
      <c r="L136" s="251"/>
      <c r="M136" s="324" t="str">
        <f t="shared" si="13"/>
        <v>Not a Lease</v>
      </c>
      <c r="N136" s="321"/>
      <c r="AA136" s="324">
        <f t="shared" si="14"/>
        <v>0</v>
      </c>
      <c r="AB136" s="324">
        <f t="shared" si="15"/>
        <v>0</v>
      </c>
      <c r="AC136" s="324">
        <f t="shared" si="16"/>
        <v>0</v>
      </c>
      <c r="AD136" s="324">
        <f t="shared" si="17"/>
        <v>0</v>
      </c>
      <c r="AG136" s="324">
        <f t="shared" si="10"/>
        <v>0</v>
      </c>
      <c r="AP136" s="324" t="b">
        <f t="shared" si="18"/>
        <v>0</v>
      </c>
    </row>
    <row r="137" spans="1:51" x14ac:dyDescent="0.2">
      <c r="D137" s="251"/>
      <c r="E137" s="348"/>
      <c r="F137" s="345" t="str">
        <f t="shared" si="19"/>
        <v>INVALID</v>
      </c>
      <c r="G137" s="251"/>
      <c r="H137" s="251"/>
      <c r="I137" s="251"/>
      <c r="J137" s="251"/>
      <c r="K137" s="251"/>
      <c r="L137" s="251"/>
      <c r="M137" s="324" t="str">
        <f t="shared" si="13"/>
        <v>Not a Lease</v>
      </c>
      <c r="N137" s="321"/>
      <c r="AA137" s="324">
        <f t="shared" si="14"/>
        <v>0</v>
      </c>
      <c r="AB137" s="324">
        <f t="shared" si="15"/>
        <v>0</v>
      </c>
      <c r="AC137" s="324">
        <f t="shared" si="16"/>
        <v>0</v>
      </c>
      <c r="AD137" s="324">
        <f t="shared" si="17"/>
        <v>0</v>
      </c>
      <c r="AG137" s="324">
        <f t="shared" si="10"/>
        <v>0</v>
      </c>
      <c r="AP137" s="324" t="b">
        <f t="shared" si="18"/>
        <v>0</v>
      </c>
    </row>
    <row r="138" spans="1:51" x14ac:dyDescent="0.2">
      <c r="D138" s="251"/>
      <c r="E138" s="348"/>
      <c r="F138" s="345" t="str">
        <f t="shared" si="19"/>
        <v>INVALID</v>
      </c>
      <c r="G138" s="251"/>
      <c r="H138" s="251"/>
      <c r="I138" s="251"/>
      <c r="J138" s="251"/>
      <c r="K138" s="251"/>
      <c r="L138" s="251"/>
      <c r="M138" s="324" t="str">
        <f t="shared" si="13"/>
        <v>Not a Lease</v>
      </c>
      <c r="N138" s="321"/>
      <c r="AA138" s="324">
        <f t="shared" si="14"/>
        <v>0</v>
      </c>
      <c r="AB138" s="324">
        <f t="shared" si="15"/>
        <v>0</v>
      </c>
      <c r="AC138" s="324">
        <f t="shared" si="16"/>
        <v>0</v>
      </c>
      <c r="AD138" s="324">
        <f t="shared" si="17"/>
        <v>0</v>
      </c>
      <c r="AG138" s="324">
        <f t="shared" si="10"/>
        <v>0</v>
      </c>
      <c r="AP138" s="324" t="b">
        <f t="shared" si="18"/>
        <v>0</v>
      </c>
    </row>
    <row r="139" spans="1:51" x14ac:dyDescent="0.2">
      <c r="D139" s="251"/>
      <c r="E139" s="348"/>
      <c r="F139" s="345" t="str">
        <f t="shared" si="19"/>
        <v>INVALID</v>
      </c>
      <c r="G139" s="251"/>
      <c r="H139" s="251"/>
      <c r="I139" s="251"/>
      <c r="J139" s="251"/>
      <c r="K139" s="251"/>
      <c r="L139" s="251"/>
      <c r="M139" s="324" t="str">
        <f t="shared" si="13"/>
        <v>Not a Lease</v>
      </c>
      <c r="N139" s="321"/>
      <c r="AA139" s="324">
        <f t="shared" si="14"/>
        <v>0</v>
      </c>
      <c r="AB139" s="324">
        <f t="shared" si="15"/>
        <v>0</v>
      </c>
      <c r="AC139" s="324">
        <f t="shared" si="16"/>
        <v>0</v>
      </c>
      <c r="AD139" s="324">
        <f t="shared" si="17"/>
        <v>0</v>
      </c>
      <c r="AG139" s="324">
        <f t="shared" ref="AG139:AG202" si="20">IF(AE139="Monthly",AA139*12,IF(AE139="quarterly",AA139*4,IF(AE139="semiannually",AA139*2,IF(AE139="annually",AA139*1,IF(AE139="weekly",AA139*52,0)))))</f>
        <v>0</v>
      </c>
      <c r="AP139" s="324" t="b">
        <f t="shared" si="18"/>
        <v>0</v>
      </c>
    </row>
    <row r="140" spans="1:51" x14ac:dyDescent="0.2">
      <c r="D140" s="251"/>
      <c r="E140" s="348"/>
      <c r="F140" s="345" t="str">
        <f t="shared" si="19"/>
        <v>INVALID</v>
      </c>
      <c r="G140" s="251"/>
      <c r="H140" s="251"/>
      <c r="I140" s="251"/>
      <c r="J140" s="251"/>
      <c r="K140" s="251"/>
      <c r="L140" s="251"/>
      <c r="M140" s="324" t="str">
        <f t="shared" ref="M140:M203" si="21">+IF(AND(H140="yes",I140="yes", J140="no",G140&lt;&gt;"Intangible Asset",G140&lt;&gt;"Service",K140 ="yes",L140="no",G140&lt;&gt;""),"Lease","Not a Lease")</f>
        <v>Not a Lease</v>
      </c>
      <c r="N140" s="321"/>
      <c r="AA140" s="324">
        <f t="shared" ref="AA140:AA203" si="22">IF(AND(V140="Yes",P140="Yes"),IF(OR(Q140=W140,Q140&lt;W140),Q140,W140),+IF(AND(P140="Yes",S140="Yes"),IF(Q140&lt;W140,Q140,W140),IF(P140&lt;&gt;"No",Q140,IF(S140="yes",N140+T140,N140))))</f>
        <v>0</v>
      </c>
      <c r="AB140" s="324">
        <f t="shared" ref="AB140:AB203" si="23">+IF(AND(U140="Yes",O140="Yes"),IF(OR(Q140=W140,Q140&lt;W140),Q140,W140),N140)</f>
        <v>0</v>
      </c>
      <c r="AC140" s="324">
        <f t="shared" ref="AC140:AC203" si="24">+IF(O140=U140,MAX(Q140,W140),(IF(OR(V140="yes",P140="Yes"),MIN(Q140,W140),IF(AND(V140="Yes",P140="No"),W140,IF(AND(V140="No",P140="Yes"),Q140,0)))))</f>
        <v>0</v>
      </c>
      <c r="AD140" s="324">
        <f t="shared" ref="AD140:AD203" si="25">+IF(AND(Y140="Yes",S140="Yes"),MAX(T140,Z140),IF(AND(Y140="Yes",OR(S140="No",S140="")),Z140,IF(AND(OR(Y140="No",Y140=""),S140="Yes"),T140,0)))</f>
        <v>0</v>
      </c>
      <c r="AG140" s="324">
        <f t="shared" si="20"/>
        <v>0</v>
      </c>
      <c r="AP140" s="324" t="b">
        <f t="shared" ref="AP140:AP203" si="26">IF(M140="Lease",+PV(AO140/(AG140/AA140),AG140,-AJ140,0,IF(AF140="Beginning",1,0)))</f>
        <v>0</v>
      </c>
    </row>
    <row r="141" spans="1:51" x14ac:dyDescent="0.2">
      <c r="D141" s="251"/>
      <c r="E141" s="348"/>
      <c r="F141" s="345" t="str">
        <f t="shared" ref="F141:F204" si="27">IF(OR(E141="0100",E141="0200",E141="0300",E141="1100",E141="1200",E141="1300",E141="1400"),"GOV",IF(E141="MULTIPLE","COMPLETE COLUMN *AS*",IF(OR(E141="2100",E141="2400",E141="2500",E141="2900",E141="6200",E141="6210"),"BTA",IF(OR(E141="3100",E141="3200",E141="3500",E141="3600",E141="3700",E141="3800"),"ISF","INVALID"))))</f>
        <v>INVALID</v>
      </c>
      <c r="G141" s="251"/>
      <c r="H141" s="251"/>
      <c r="I141" s="251"/>
      <c r="J141" s="251"/>
      <c r="K141" s="251"/>
      <c r="L141" s="251"/>
      <c r="M141" s="324" t="str">
        <f t="shared" si="21"/>
        <v>Not a Lease</v>
      </c>
      <c r="N141" s="321"/>
      <c r="AA141" s="324">
        <f t="shared" si="22"/>
        <v>0</v>
      </c>
      <c r="AB141" s="324">
        <f t="shared" si="23"/>
        <v>0</v>
      </c>
      <c r="AC141" s="324">
        <f t="shared" si="24"/>
        <v>0</v>
      </c>
      <c r="AD141" s="324">
        <f t="shared" si="25"/>
        <v>0</v>
      </c>
      <c r="AG141" s="324">
        <f t="shared" si="20"/>
        <v>0</v>
      </c>
      <c r="AP141" s="324" t="b">
        <f t="shared" si="26"/>
        <v>0</v>
      </c>
    </row>
    <row r="142" spans="1:51" x14ac:dyDescent="0.2">
      <c r="D142" s="251"/>
      <c r="E142" s="348"/>
      <c r="F142" s="345" t="str">
        <f t="shared" si="27"/>
        <v>INVALID</v>
      </c>
      <c r="G142" s="251"/>
      <c r="H142" s="251"/>
      <c r="I142" s="251"/>
      <c r="J142" s="251"/>
      <c r="K142" s="251"/>
      <c r="L142" s="251"/>
      <c r="M142" s="324" t="str">
        <f t="shared" si="21"/>
        <v>Not a Lease</v>
      </c>
      <c r="N142" s="321"/>
      <c r="AA142" s="324">
        <f t="shared" si="22"/>
        <v>0</v>
      </c>
      <c r="AB142" s="324">
        <f t="shared" si="23"/>
        <v>0</v>
      </c>
      <c r="AC142" s="324">
        <f t="shared" si="24"/>
        <v>0</v>
      </c>
      <c r="AD142" s="324">
        <f t="shared" si="25"/>
        <v>0</v>
      </c>
      <c r="AG142" s="324">
        <f t="shared" si="20"/>
        <v>0</v>
      </c>
      <c r="AP142" s="324" t="b">
        <f t="shared" si="26"/>
        <v>0</v>
      </c>
    </row>
    <row r="143" spans="1:51" x14ac:dyDescent="0.2">
      <c r="D143" s="251"/>
      <c r="E143" s="348"/>
      <c r="F143" s="345" t="str">
        <f t="shared" si="27"/>
        <v>INVALID</v>
      </c>
      <c r="G143" s="251"/>
      <c r="H143" s="251"/>
      <c r="I143" s="251"/>
      <c r="J143" s="251"/>
      <c r="K143" s="251"/>
      <c r="L143" s="251"/>
      <c r="M143" s="324" t="str">
        <f t="shared" si="21"/>
        <v>Not a Lease</v>
      </c>
      <c r="N143" s="321"/>
      <c r="AA143" s="324">
        <f t="shared" si="22"/>
        <v>0</v>
      </c>
      <c r="AB143" s="324">
        <f t="shared" si="23"/>
        <v>0</v>
      </c>
      <c r="AC143" s="324">
        <f t="shared" si="24"/>
        <v>0</v>
      </c>
      <c r="AD143" s="324">
        <f t="shared" si="25"/>
        <v>0</v>
      </c>
      <c r="AG143" s="324">
        <f t="shared" si="20"/>
        <v>0</v>
      </c>
      <c r="AP143" s="324" t="b">
        <f t="shared" si="26"/>
        <v>0</v>
      </c>
    </row>
    <row r="144" spans="1:51" x14ac:dyDescent="0.2">
      <c r="D144" s="251"/>
      <c r="E144" s="348"/>
      <c r="F144" s="345" t="str">
        <f t="shared" si="27"/>
        <v>INVALID</v>
      </c>
      <c r="G144" s="251"/>
      <c r="H144" s="251"/>
      <c r="I144" s="251"/>
      <c r="J144" s="251"/>
      <c r="K144" s="251"/>
      <c r="L144" s="251"/>
      <c r="M144" s="324" t="str">
        <f t="shared" si="21"/>
        <v>Not a Lease</v>
      </c>
      <c r="N144" s="321"/>
      <c r="AA144" s="324">
        <f t="shared" si="22"/>
        <v>0</v>
      </c>
      <c r="AB144" s="324">
        <f t="shared" si="23"/>
        <v>0</v>
      </c>
      <c r="AC144" s="324">
        <f t="shared" si="24"/>
        <v>0</v>
      </c>
      <c r="AD144" s="324">
        <f t="shared" si="25"/>
        <v>0</v>
      </c>
      <c r="AG144" s="324">
        <f t="shared" si="20"/>
        <v>0</v>
      </c>
      <c r="AP144" s="324" t="b">
        <f t="shared" si="26"/>
        <v>0</v>
      </c>
    </row>
    <row r="145" spans="4:42" x14ac:dyDescent="0.2">
      <c r="D145" s="251"/>
      <c r="E145" s="348"/>
      <c r="F145" s="345" t="str">
        <f t="shared" si="27"/>
        <v>INVALID</v>
      </c>
      <c r="G145" s="251"/>
      <c r="H145" s="251"/>
      <c r="I145" s="251"/>
      <c r="J145" s="251"/>
      <c r="K145" s="251"/>
      <c r="L145" s="251"/>
      <c r="M145" s="324" t="str">
        <f t="shared" si="21"/>
        <v>Not a Lease</v>
      </c>
      <c r="N145" s="321"/>
      <c r="AA145" s="324">
        <f t="shared" si="22"/>
        <v>0</v>
      </c>
      <c r="AB145" s="324">
        <f t="shared" si="23"/>
        <v>0</v>
      </c>
      <c r="AC145" s="324">
        <f t="shared" si="24"/>
        <v>0</v>
      </c>
      <c r="AD145" s="324">
        <f t="shared" si="25"/>
        <v>0</v>
      </c>
      <c r="AG145" s="324">
        <f t="shared" si="20"/>
        <v>0</v>
      </c>
      <c r="AP145" s="324" t="b">
        <f t="shared" si="26"/>
        <v>0</v>
      </c>
    </row>
    <row r="146" spans="4:42" x14ac:dyDescent="0.2">
      <c r="D146" s="251"/>
      <c r="E146" s="348"/>
      <c r="F146" s="345" t="str">
        <f t="shared" si="27"/>
        <v>INVALID</v>
      </c>
      <c r="G146" s="251"/>
      <c r="H146" s="251"/>
      <c r="I146" s="251"/>
      <c r="J146" s="251"/>
      <c r="K146" s="251"/>
      <c r="L146" s="251"/>
      <c r="M146" s="324" t="str">
        <f t="shared" si="21"/>
        <v>Not a Lease</v>
      </c>
      <c r="N146" s="321"/>
      <c r="AA146" s="324">
        <f t="shared" si="22"/>
        <v>0</v>
      </c>
      <c r="AB146" s="324">
        <f t="shared" si="23"/>
        <v>0</v>
      </c>
      <c r="AC146" s="324">
        <f t="shared" si="24"/>
        <v>0</v>
      </c>
      <c r="AD146" s="324">
        <f t="shared" si="25"/>
        <v>0</v>
      </c>
      <c r="AG146" s="324">
        <f t="shared" si="20"/>
        <v>0</v>
      </c>
      <c r="AP146" s="324" t="b">
        <f t="shared" si="26"/>
        <v>0</v>
      </c>
    </row>
    <row r="147" spans="4:42" x14ac:dyDescent="0.2">
      <c r="D147" s="251"/>
      <c r="E147" s="348"/>
      <c r="F147" s="345" t="str">
        <f t="shared" si="27"/>
        <v>INVALID</v>
      </c>
      <c r="G147" s="251"/>
      <c r="H147" s="251"/>
      <c r="I147" s="251"/>
      <c r="J147" s="251"/>
      <c r="K147" s="251"/>
      <c r="L147" s="251"/>
      <c r="M147" s="324" t="str">
        <f t="shared" si="21"/>
        <v>Not a Lease</v>
      </c>
      <c r="N147" s="321"/>
      <c r="AA147" s="324">
        <f t="shared" si="22"/>
        <v>0</v>
      </c>
      <c r="AB147" s="324">
        <f t="shared" si="23"/>
        <v>0</v>
      </c>
      <c r="AC147" s="324">
        <f t="shared" si="24"/>
        <v>0</v>
      </c>
      <c r="AD147" s="324">
        <f t="shared" si="25"/>
        <v>0</v>
      </c>
      <c r="AG147" s="324">
        <f t="shared" si="20"/>
        <v>0</v>
      </c>
      <c r="AP147" s="324" t="b">
        <f t="shared" si="26"/>
        <v>0</v>
      </c>
    </row>
    <row r="148" spans="4:42" x14ac:dyDescent="0.2">
      <c r="D148" s="251"/>
      <c r="E148" s="348"/>
      <c r="F148" s="345" t="str">
        <f t="shared" si="27"/>
        <v>INVALID</v>
      </c>
      <c r="G148" s="251"/>
      <c r="H148" s="251"/>
      <c r="I148" s="251"/>
      <c r="J148" s="251"/>
      <c r="K148" s="251"/>
      <c r="L148" s="251"/>
      <c r="M148" s="324" t="str">
        <f t="shared" si="21"/>
        <v>Not a Lease</v>
      </c>
      <c r="N148" s="321"/>
      <c r="AA148" s="324">
        <f t="shared" si="22"/>
        <v>0</v>
      </c>
      <c r="AB148" s="324">
        <f t="shared" si="23"/>
        <v>0</v>
      </c>
      <c r="AC148" s="324">
        <f t="shared" si="24"/>
        <v>0</v>
      </c>
      <c r="AD148" s="324">
        <f t="shared" si="25"/>
        <v>0</v>
      </c>
      <c r="AG148" s="324">
        <f t="shared" si="20"/>
        <v>0</v>
      </c>
      <c r="AP148" s="324" t="b">
        <f t="shared" si="26"/>
        <v>0</v>
      </c>
    </row>
    <row r="149" spans="4:42" x14ac:dyDescent="0.2">
      <c r="D149" s="251"/>
      <c r="E149" s="348"/>
      <c r="F149" s="345" t="str">
        <f t="shared" si="27"/>
        <v>INVALID</v>
      </c>
      <c r="G149" s="251"/>
      <c r="H149" s="251"/>
      <c r="I149" s="251"/>
      <c r="J149" s="251"/>
      <c r="K149" s="251"/>
      <c r="L149" s="251"/>
      <c r="M149" s="324" t="str">
        <f t="shared" si="21"/>
        <v>Not a Lease</v>
      </c>
      <c r="N149" s="321"/>
      <c r="AA149" s="324">
        <f t="shared" si="22"/>
        <v>0</v>
      </c>
      <c r="AB149" s="324">
        <f t="shared" si="23"/>
        <v>0</v>
      </c>
      <c r="AC149" s="324">
        <f t="shared" si="24"/>
        <v>0</v>
      </c>
      <c r="AD149" s="324">
        <f t="shared" si="25"/>
        <v>0</v>
      </c>
      <c r="AG149" s="324">
        <f t="shared" si="20"/>
        <v>0</v>
      </c>
      <c r="AP149" s="324" t="b">
        <f t="shared" si="26"/>
        <v>0</v>
      </c>
    </row>
    <row r="150" spans="4:42" x14ac:dyDescent="0.2">
      <c r="D150" s="251"/>
      <c r="E150" s="348"/>
      <c r="F150" s="345" t="str">
        <f t="shared" si="27"/>
        <v>INVALID</v>
      </c>
      <c r="G150" s="251"/>
      <c r="H150" s="251"/>
      <c r="I150" s="251"/>
      <c r="J150" s="251"/>
      <c r="K150" s="251"/>
      <c r="L150" s="251"/>
      <c r="M150" s="324" t="str">
        <f t="shared" si="21"/>
        <v>Not a Lease</v>
      </c>
      <c r="N150" s="321"/>
      <c r="AA150" s="324">
        <f t="shared" si="22"/>
        <v>0</v>
      </c>
      <c r="AB150" s="324">
        <f t="shared" si="23"/>
        <v>0</v>
      </c>
      <c r="AC150" s="324">
        <f t="shared" si="24"/>
        <v>0</v>
      </c>
      <c r="AD150" s="324">
        <f t="shared" si="25"/>
        <v>0</v>
      </c>
      <c r="AG150" s="324">
        <f t="shared" si="20"/>
        <v>0</v>
      </c>
      <c r="AP150" s="324" t="b">
        <f t="shared" si="26"/>
        <v>0</v>
      </c>
    </row>
    <row r="151" spans="4:42" x14ac:dyDescent="0.2">
      <c r="D151" s="251"/>
      <c r="E151" s="348"/>
      <c r="F151" s="345" t="str">
        <f t="shared" si="27"/>
        <v>INVALID</v>
      </c>
      <c r="G151" s="251"/>
      <c r="H151" s="251"/>
      <c r="I151" s="251"/>
      <c r="J151" s="251"/>
      <c r="K151" s="251"/>
      <c r="L151" s="251"/>
      <c r="M151" s="324" t="str">
        <f t="shared" si="21"/>
        <v>Not a Lease</v>
      </c>
      <c r="N151" s="321"/>
      <c r="AA151" s="324">
        <f t="shared" si="22"/>
        <v>0</v>
      </c>
      <c r="AB151" s="324">
        <f t="shared" si="23"/>
        <v>0</v>
      </c>
      <c r="AC151" s="324">
        <f t="shared" si="24"/>
        <v>0</v>
      </c>
      <c r="AD151" s="324">
        <f t="shared" si="25"/>
        <v>0</v>
      </c>
      <c r="AG151" s="324">
        <f t="shared" si="20"/>
        <v>0</v>
      </c>
      <c r="AP151" s="324" t="b">
        <f t="shared" si="26"/>
        <v>0</v>
      </c>
    </row>
    <row r="152" spans="4:42" x14ac:dyDescent="0.2">
      <c r="D152" s="251"/>
      <c r="E152" s="348"/>
      <c r="F152" s="345" t="str">
        <f t="shared" si="27"/>
        <v>INVALID</v>
      </c>
      <c r="G152" s="251"/>
      <c r="H152" s="251"/>
      <c r="I152" s="251"/>
      <c r="J152" s="251"/>
      <c r="K152" s="251"/>
      <c r="L152" s="251"/>
      <c r="M152" s="324" t="str">
        <f t="shared" si="21"/>
        <v>Not a Lease</v>
      </c>
      <c r="N152" s="321"/>
      <c r="AA152" s="324">
        <f t="shared" si="22"/>
        <v>0</v>
      </c>
      <c r="AB152" s="324">
        <f t="shared" si="23"/>
        <v>0</v>
      </c>
      <c r="AC152" s="324">
        <f t="shared" si="24"/>
        <v>0</v>
      </c>
      <c r="AD152" s="324">
        <f t="shared" si="25"/>
        <v>0</v>
      </c>
      <c r="AG152" s="324">
        <f t="shared" si="20"/>
        <v>0</v>
      </c>
      <c r="AP152" s="324" t="b">
        <f t="shared" si="26"/>
        <v>0</v>
      </c>
    </row>
    <row r="153" spans="4:42" x14ac:dyDescent="0.2">
      <c r="D153" s="251"/>
      <c r="E153" s="348"/>
      <c r="F153" s="345" t="str">
        <f t="shared" si="27"/>
        <v>INVALID</v>
      </c>
      <c r="G153" s="251"/>
      <c r="H153" s="251"/>
      <c r="I153" s="251"/>
      <c r="J153" s="251"/>
      <c r="K153" s="251"/>
      <c r="L153" s="251"/>
      <c r="M153" s="324" t="str">
        <f t="shared" si="21"/>
        <v>Not a Lease</v>
      </c>
      <c r="N153" s="321"/>
      <c r="AA153" s="324">
        <f t="shared" si="22"/>
        <v>0</v>
      </c>
      <c r="AB153" s="324">
        <f t="shared" si="23"/>
        <v>0</v>
      </c>
      <c r="AC153" s="324">
        <f t="shared" si="24"/>
        <v>0</v>
      </c>
      <c r="AD153" s="324">
        <f t="shared" si="25"/>
        <v>0</v>
      </c>
      <c r="AG153" s="324">
        <f t="shared" si="20"/>
        <v>0</v>
      </c>
      <c r="AP153" s="324" t="b">
        <f t="shared" si="26"/>
        <v>0</v>
      </c>
    </row>
    <row r="154" spans="4:42" x14ac:dyDescent="0.2">
      <c r="D154" s="251"/>
      <c r="E154" s="348"/>
      <c r="F154" s="345" t="str">
        <f t="shared" si="27"/>
        <v>INVALID</v>
      </c>
      <c r="G154" s="251"/>
      <c r="H154" s="251"/>
      <c r="I154" s="251"/>
      <c r="J154" s="251"/>
      <c r="K154" s="251"/>
      <c r="L154" s="251"/>
      <c r="M154" s="324" t="str">
        <f t="shared" si="21"/>
        <v>Not a Lease</v>
      </c>
      <c r="N154" s="321"/>
      <c r="AA154" s="324">
        <f t="shared" si="22"/>
        <v>0</v>
      </c>
      <c r="AB154" s="324">
        <f t="shared" si="23"/>
        <v>0</v>
      </c>
      <c r="AC154" s="324">
        <f t="shared" si="24"/>
        <v>0</v>
      </c>
      <c r="AD154" s="324">
        <f t="shared" si="25"/>
        <v>0</v>
      </c>
      <c r="AG154" s="324">
        <f t="shared" si="20"/>
        <v>0</v>
      </c>
      <c r="AP154" s="324" t="b">
        <f t="shared" si="26"/>
        <v>0</v>
      </c>
    </row>
    <row r="155" spans="4:42" x14ac:dyDescent="0.2">
      <c r="D155" s="251"/>
      <c r="E155" s="348"/>
      <c r="F155" s="345" t="str">
        <f t="shared" si="27"/>
        <v>INVALID</v>
      </c>
      <c r="G155" s="251"/>
      <c r="H155" s="251"/>
      <c r="I155" s="251"/>
      <c r="J155" s="251"/>
      <c r="K155" s="251"/>
      <c r="L155" s="251"/>
      <c r="M155" s="324" t="str">
        <f t="shared" si="21"/>
        <v>Not a Lease</v>
      </c>
      <c r="N155" s="321"/>
      <c r="AA155" s="324">
        <f t="shared" si="22"/>
        <v>0</v>
      </c>
      <c r="AB155" s="324">
        <f t="shared" si="23"/>
        <v>0</v>
      </c>
      <c r="AC155" s="324">
        <f t="shared" si="24"/>
        <v>0</v>
      </c>
      <c r="AD155" s="324">
        <f t="shared" si="25"/>
        <v>0</v>
      </c>
      <c r="AG155" s="324">
        <f t="shared" si="20"/>
        <v>0</v>
      </c>
      <c r="AP155" s="324" t="b">
        <f t="shared" si="26"/>
        <v>0</v>
      </c>
    </row>
    <row r="156" spans="4:42" x14ac:dyDescent="0.2">
      <c r="D156" s="251"/>
      <c r="E156" s="348"/>
      <c r="F156" s="345" t="str">
        <f t="shared" si="27"/>
        <v>INVALID</v>
      </c>
      <c r="G156" s="251"/>
      <c r="H156" s="251"/>
      <c r="I156" s="251"/>
      <c r="J156" s="251"/>
      <c r="K156" s="251"/>
      <c r="L156" s="251"/>
      <c r="M156" s="324" t="str">
        <f t="shared" si="21"/>
        <v>Not a Lease</v>
      </c>
      <c r="N156" s="321"/>
      <c r="AA156" s="324">
        <f t="shared" si="22"/>
        <v>0</v>
      </c>
      <c r="AB156" s="324">
        <f t="shared" si="23"/>
        <v>0</v>
      </c>
      <c r="AC156" s="324">
        <f t="shared" si="24"/>
        <v>0</v>
      </c>
      <c r="AD156" s="324">
        <f t="shared" si="25"/>
        <v>0</v>
      </c>
      <c r="AG156" s="324">
        <f t="shared" si="20"/>
        <v>0</v>
      </c>
      <c r="AP156" s="324" t="b">
        <f t="shared" si="26"/>
        <v>0</v>
      </c>
    </row>
    <row r="157" spans="4:42" x14ac:dyDescent="0.2">
      <c r="D157" s="251"/>
      <c r="E157" s="348"/>
      <c r="F157" s="345" t="str">
        <f t="shared" si="27"/>
        <v>INVALID</v>
      </c>
      <c r="G157" s="251"/>
      <c r="H157" s="251"/>
      <c r="I157" s="251"/>
      <c r="J157" s="251"/>
      <c r="K157" s="251"/>
      <c r="L157" s="251"/>
      <c r="M157" s="324" t="str">
        <f t="shared" si="21"/>
        <v>Not a Lease</v>
      </c>
      <c r="N157" s="321"/>
      <c r="AA157" s="324">
        <f t="shared" si="22"/>
        <v>0</v>
      </c>
      <c r="AB157" s="324">
        <f t="shared" si="23"/>
        <v>0</v>
      </c>
      <c r="AC157" s="324">
        <f t="shared" si="24"/>
        <v>0</v>
      </c>
      <c r="AD157" s="324">
        <f t="shared" si="25"/>
        <v>0</v>
      </c>
      <c r="AG157" s="324">
        <f t="shared" si="20"/>
        <v>0</v>
      </c>
      <c r="AP157" s="324" t="b">
        <f t="shared" si="26"/>
        <v>0</v>
      </c>
    </row>
    <row r="158" spans="4:42" x14ac:dyDescent="0.2">
      <c r="D158" s="251"/>
      <c r="E158" s="348"/>
      <c r="F158" s="345" t="str">
        <f t="shared" si="27"/>
        <v>INVALID</v>
      </c>
      <c r="G158" s="251"/>
      <c r="H158" s="251"/>
      <c r="I158" s="251"/>
      <c r="J158" s="251"/>
      <c r="K158" s="251"/>
      <c r="L158" s="251"/>
      <c r="M158" s="324" t="str">
        <f t="shared" si="21"/>
        <v>Not a Lease</v>
      </c>
      <c r="N158" s="321"/>
      <c r="AA158" s="324">
        <f t="shared" si="22"/>
        <v>0</v>
      </c>
      <c r="AB158" s="324">
        <f t="shared" si="23"/>
        <v>0</v>
      </c>
      <c r="AC158" s="324">
        <f t="shared" si="24"/>
        <v>0</v>
      </c>
      <c r="AD158" s="324">
        <f t="shared" si="25"/>
        <v>0</v>
      </c>
      <c r="AG158" s="324">
        <f t="shared" si="20"/>
        <v>0</v>
      </c>
      <c r="AP158" s="324" t="b">
        <f t="shared" si="26"/>
        <v>0</v>
      </c>
    </row>
    <row r="159" spans="4:42" x14ac:dyDescent="0.2">
      <c r="D159" s="251"/>
      <c r="E159" s="348"/>
      <c r="F159" s="345" t="str">
        <f t="shared" si="27"/>
        <v>INVALID</v>
      </c>
      <c r="G159" s="251"/>
      <c r="H159" s="251"/>
      <c r="I159" s="251"/>
      <c r="J159" s="251"/>
      <c r="K159" s="251"/>
      <c r="L159" s="251"/>
      <c r="M159" s="324" t="str">
        <f t="shared" si="21"/>
        <v>Not a Lease</v>
      </c>
      <c r="N159" s="321"/>
      <c r="AA159" s="324">
        <f t="shared" si="22"/>
        <v>0</v>
      </c>
      <c r="AB159" s="324">
        <f t="shared" si="23"/>
        <v>0</v>
      </c>
      <c r="AC159" s="324">
        <f t="shared" si="24"/>
        <v>0</v>
      </c>
      <c r="AD159" s="324">
        <f t="shared" si="25"/>
        <v>0</v>
      </c>
      <c r="AG159" s="324">
        <f t="shared" si="20"/>
        <v>0</v>
      </c>
      <c r="AP159" s="324" t="b">
        <f t="shared" si="26"/>
        <v>0</v>
      </c>
    </row>
    <row r="160" spans="4:42" x14ac:dyDescent="0.2">
      <c r="D160" s="251"/>
      <c r="E160" s="348"/>
      <c r="F160" s="345" t="str">
        <f t="shared" si="27"/>
        <v>INVALID</v>
      </c>
      <c r="G160" s="251"/>
      <c r="H160" s="251"/>
      <c r="I160" s="251"/>
      <c r="J160" s="251"/>
      <c r="K160" s="251"/>
      <c r="L160" s="251"/>
      <c r="M160" s="324" t="str">
        <f t="shared" si="21"/>
        <v>Not a Lease</v>
      </c>
      <c r="N160" s="321"/>
      <c r="AA160" s="324">
        <f t="shared" si="22"/>
        <v>0</v>
      </c>
      <c r="AB160" s="324">
        <f t="shared" si="23"/>
        <v>0</v>
      </c>
      <c r="AC160" s="324">
        <f t="shared" si="24"/>
        <v>0</v>
      </c>
      <c r="AD160" s="324">
        <f t="shared" si="25"/>
        <v>0</v>
      </c>
      <c r="AG160" s="324">
        <f t="shared" si="20"/>
        <v>0</v>
      </c>
      <c r="AP160" s="324" t="b">
        <f t="shared" si="26"/>
        <v>0</v>
      </c>
    </row>
    <row r="161" spans="4:42" x14ac:dyDescent="0.2">
      <c r="D161" s="251"/>
      <c r="E161" s="348"/>
      <c r="F161" s="345" t="str">
        <f t="shared" si="27"/>
        <v>INVALID</v>
      </c>
      <c r="G161" s="251"/>
      <c r="H161" s="251"/>
      <c r="I161" s="251"/>
      <c r="J161" s="251"/>
      <c r="K161" s="251"/>
      <c r="L161" s="251"/>
      <c r="M161" s="324" t="str">
        <f t="shared" si="21"/>
        <v>Not a Lease</v>
      </c>
      <c r="N161" s="321"/>
      <c r="AA161" s="324">
        <f t="shared" si="22"/>
        <v>0</v>
      </c>
      <c r="AB161" s="324">
        <f t="shared" si="23"/>
        <v>0</v>
      </c>
      <c r="AC161" s="324">
        <f t="shared" si="24"/>
        <v>0</v>
      </c>
      <c r="AD161" s="324">
        <f t="shared" si="25"/>
        <v>0</v>
      </c>
      <c r="AG161" s="324">
        <f t="shared" si="20"/>
        <v>0</v>
      </c>
      <c r="AP161" s="324" t="b">
        <f t="shared" si="26"/>
        <v>0</v>
      </c>
    </row>
    <row r="162" spans="4:42" x14ac:dyDescent="0.2">
      <c r="D162" s="251"/>
      <c r="E162" s="348"/>
      <c r="F162" s="345" t="str">
        <f t="shared" si="27"/>
        <v>INVALID</v>
      </c>
      <c r="G162" s="251"/>
      <c r="H162" s="251"/>
      <c r="I162" s="251"/>
      <c r="J162" s="251"/>
      <c r="K162" s="251"/>
      <c r="L162" s="251"/>
      <c r="M162" s="324" t="str">
        <f t="shared" si="21"/>
        <v>Not a Lease</v>
      </c>
      <c r="N162" s="321"/>
      <c r="AA162" s="324">
        <f t="shared" si="22"/>
        <v>0</v>
      </c>
      <c r="AB162" s="324">
        <f t="shared" si="23"/>
        <v>0</v>
      </c>
      <c r="AC162" s="324">
        <f t="shared" si="24"/>
        <v>0</v>
      </c>
      <c r="AD162" s="324">
        <f t="shared" si="25"/>
        <v>0</v>
      </c>
      <c r="AG162" s="324">
        <f t="shared" si="20"/>
        <v>0</v>
      </c>
      <c r="AP162" s="324" t="b">
        <f t="shared" si="26"/>
        <v>0</v>
      </c>
    </row>
    <row r="163" spans="4:42" x14ac:dyDescent="0.2">
      <c r="D163" s="251"/>
      <c r="E163" s="348"/>
      <c r="F163" s="345" t="str">
        <f t="shared" si="27"/>
        <v>INVALID</v>
      </c>
      <c r="G163" s="251"/>
      <c r="H163" s="251"/>
      <c r="I163" s="251"/>
      <c r="J163" s="251"/>
      <c r="K163" s="251"/>
      <c r="L163" s="251"/>
      <c r="M163" s="324" t="str">
        <f t="shared" si="21"/>
        <v>Not a Lease</v>
      </c>
      <c r="N163" s="321"/>
      <c r="AA163" s="324">
        <f t="shared" si="22"/>
        <v>0</v>
      </c>
      <c r="AB163" s="324">
        <f t="shared" si="23"/>
        <v>0</v>
      </c>
      <c r="AC163" s="324">
        <f t="shared" si="24"/>
        <v>0</v>
      </c>
      <c r="AD163" s="324">
        <f t="shared" si="25"/>
        <v>0</v>
      </c>
      <c r="AG163" s="324">
        <f t="shared" si="20"/>
        <v>0</v>
      </c>
      <c r="AP163" s="324" t="b">
        <f t="shared" si="26"/>
        <v>0</v>
      </c>
    </row>
    <row r="164" spans="4:42" x14ac:dyDescent="0.2">
      <c r="D164" s="251"/>
      <c r="E164" s="348"/>
      <c r="F164" s="345" t="str">
        <f t="shared" si="27"/>
        <v>INVALID</v>
      </c>
      <c r="G164" s="251"/>
      <c r="H164" s="251"/>
      <c r="I164" s="251"/>
      <c r="J164" s="251"/>
      <c r="K164" s="251"/>
      <c r="L164" s="251"/>
      <c r="M164" s="324" t="str">
        <f t="shared" si="21"/>
        <v>Not a Lease</v>
      </c>
      <c r="N164" s="321"/>
      <c r="AA164" s="324">
        <f t="shared" si="22"/>
        <v>0</v>
      </c>
      <c r="AB164" s="324">
        <f t="shared" si="23"/>
        <v>0</v>
      </c>
      <c r="AC164" s="324">
        <f t="shared" si="24"/>
        <v>0</v>
      </c>
      <c r="AD164" s="324">
        <f t="shared" si="25"/>
        <v>0</v>
      </c>
      <c r="AG164" s="324">
        <f t="shared" si="20"/>
        <v>0</v>
      </c>
      <c r="AP164" s="324" t="b">
        <f t="shared" si="26"/>
        <v>0</v>
      </c>
    </row>
    <row r="165" spans="4:42" x14ac:dyDescent="0.2">
      <c r="D165" s="251"/>
      <c r="E165" s="348"/>
      <c r="F165" s="345" t="str">
        <f t="shared" si="27"/>
        <v>INVALID</v>
      </c>
      <c r="G165" s="251"/>
      <c r="H165" s="251"/>
      <c r="I165" s="251"/>
      <c r="J165" s="251"/>
      <c r="K165" s="251"/>
      <c r="L165" s="251"/>
      <c r="M165" s="324" t="str">
        <f t="shared" si="21"/>
        <v>Not a Lease</v>
      </c>
      <c r="N165" s="321"/>
      <c r="AA165" s="324">
        <f t="shared" si="22"/>
        <v>0</v>
      </c>
      <c r="AB165" s="324">
        <f t="shared" si="23"/>
        <v>0</v>
      </c>
      <c r="AC165" s="324">
        <f t="shared" si="24"/>
        <v>0</v>
      </c>
      <c r="AD165" s="324">
        <f t="shared" si="25"/>
        <v>0</v>
      </c>
      <c r="AG165" s="324">
        <f t="shared" si="20"/>
        <v>0</v>
      </c>
      <c r="AP165" s="324" t="b">
        <f t="shared" si="26"/>
        <v>0</v>
      </c>
    </row>
    <row r="166" spans="4:42" x14ac:dyDescent="0.2">
      <c r="D166" s="251"/>
      <c r="E166" s="348"/>
      <c r="F166" s="345" t="str">
        <f t="shared" si="27"/>
        <v>INVALID</v>
      </c>
      <c r="G166" s="251"/>
      <c r="H166" s="251"/>
      <c r="I166" s="251"/>
      <c r="J166" s="251"/>
      <c r="K166" s="251"/>
      <c r="L166" s="251"/>
      <c r="M166" s="324" t="str">
        <f t="shared" si="21"/>
        <v>Not a Lease</v>
      </c>
      <c r="N166" s="321"/>
      <c r="AA166" s="324">
        <f t="shared" si="22"/>
        <v>0</v>
      </c>
      <c r="AB166" s="324">
        <f t="shared" si="23"/>
        <v>0</v>
      </c>
      <c r="AC166" s="324">
        <f t="shared" si="24"/>
        <v>0</v>
      </c>
      <c r="AD166" s="324">
        <f t="shared" si="25"/>
        <v>0</v>
      </c>
      <c r="AG166" s="324">
        <f t="shared" si="20"/>
        <v>0</v>
      </c>
      <c r="AP166" s="324" t="b">
        <f t="shared" si="26"/>
        <v>0</v>
      </c>
    </row>
    <row r="167" spans="4:42" x14ac:dyDescent="0.2">
      <c r="D167" s="251"/>
      <c r="E167" s="348"/>
      <c r="F167" s="345" t="str">
        <f t="shared" si="27"/>
        <v>INVALID</v>
      </c>
      <c r="G167" s="251"/>
      <c r="H167" s="251"/>
      <c r="I167" s="251"/>
      <c r="J167" s="251"/>
      <c r="K167" s="251"/>
      <c r="L167" s="251"/>
      <c r="M167" s="324" t="str">
        <f t="shared" si="21"/>
        <v>Not a Lease</v>
      </c>
      <c r="N167" s="321"/>
      <c r="AA167" s="324">
        <f t="shared" si="22"/>
        <v>0</v>
      </c>
      <c r="AB167" s="324">
        <f t="shared" si="23"/>
        <v>0</v>
      </c>
      <c r="AC167" s="324">
        <f t="shared" si="24"/>
        <v>0</v>
      </c>
      <c r="AD167" s="324">
        <f t="shared" si="25"/>
        <v>0</v>
      </c>
      <c r="AG167" s="324">
        <f t="shared" si="20"/>
        <v>0</v>
      </c>
      <c r="AP167" s="324" t="b">
        <f t="shared" si="26"/>
        <v>0</v>
      </c>
    </row>
    <row r="168" spans="4:42" x14ac:dyDescent="0.2">
      <c r="D168" s="251"/>
      <c r="E168" s="348"/>
      <c r="F168" s="345" t="str">
        <f t="shared" si="27"/>
        <v>INVALID</v>
      </c>
      <c r="G168" s="251"/>
      <c r="H168" s="251"/>
      <c r="I168" s="251"/>
      <c r="J168" s="251"/>
      <c r="K168" s="251"/>
      <c r="L168" s="251"/>
      <c r="M168" s="324" t="str">
        <f t="shared" si="21"/>
        <v>Not a Lease</v>
      </c>
      <c r="N168" s="321"/>
      <c r="AA168" s="324">
        <f t="shared" si="22"/>
        <v>0</v>
      </c>
      <c r="AB168" s="324">
        <f t="shared" si="23"/>
        <v>0</v>
      </c>
      <c r="AC168" s="324">
        <f t="shared" si="24"/>
        <v>0</v>
      </c>
      <c r="AD168" s="324">
        <f t="shared" si="25"/>
        <v>0</v>
      </c>
      <c r="AG168" s="324">
        <f t="shared" si="20"/>
        <v>0</v>
      </c>
      <c r="AP168" s="324" t="b">
        <f t="shared" si="26"/>
        <v>0</v>
      </c>
    </row>
    <row r="169" spans="4:42" x14ac:dyDescent="0.2">
      <c r="D169" s="251"/>
      <c r="E169" s="348"/>
      <c r="F169" s="345" t="str">
        <f t="shared" si="27"/>
        <v>INVALID</v>
      </c>
      <c r="G169" s="251"/>
      <c r="H169" s="251"/>
      <c r="I169" s="251"/>
      <c r="J169" s="251"/>
      <c r="K169" s="251"/>
      <c r="L169" s="251"/>
      <c r="M169" s="324" t="str">
        <f t="shared" si="21"/>
        <v>Not a Lease</v>
      </c>
      <c r="N169" s="321"/>
      <c r="AA169" s="324">
        <f t="shared" si="22"/>
        <v>0</v>
      </c>
      <c r="AB169" s="324">
        <f t="shared" si="23"/>
        <v>0</v>
      </c>
      <c r="AC169" s="324">
        <f t="shared" si="24"/>
        <v>0</v>
      </c>
      <c r="AD169" s="324">
        <f t="shared" si="25"/>
        <v>0</v>
      </c>
      <c r="AG169" s="324">
        <f t="shared" si="20"/>
        <v>0</v>
      </c>
      <c r="AP169" s="324" t="b">
        <f t="shared" si="26"/>
        <v>0</v>
      </c>
    </row>
    <row r="170" spans="4:42" x14ac:dyDescent="0.2">
      <c r="D170" s="251"/>
      <c r="E170" s="348"/>
      <c r="F170" s="345" t="str">
        <f t="shared" si="27"/>
        <v>INVALID</v>
      </c>
      <c r="G170" s="251"/>
      <c r="H170" s="251"/>
      <c r="I170" s="251"/>
      <c r="J170" s="251"/>
      <c r="K170" s="251"/>
      <c r="L170" s="251"/>
      <c r="M170" s="324" t="str">
        <f t="shared" si="21"/>
        <v>Not a Lease</v>
      </c>
      <c r="N170" s="321"/>
      <c r="AA170" s="324">
        <f t="shared" si="22"/>
        <v>0</v>
      </c>
      <c r="AB170" s="324">
        <f t="shared" si="23"/>
        <v>0</v>
      </c>
      <c r="AC170" s="324">
        <f t="shared" si="24"/>
        <v>0</v>
      </c>
      <c r="AD170" s="324">
        <f t="shared" si="25"/>
        <v>0</v>
      </c>
      <c r="AG170" s="324">
        <f t="shared" si="20"/>
        <v>0</v>
      </c>
      <c r="AP170" s="324" t="b">
        <f t="shared" si="26"/>
        <v>0</v>
      </c>
    </row>
    <row r="171" spans="4:42" x14ac:dyDescent="0.2">
      <c r="D171" s="251"/>
      <c r="E171" s="348"/>
      <c r="F171" s="345" t="str">
        <f t="shared" si="27"/>
        <v>INVALID</v>
      </c>
      <c r="G171" s="251"/>
      <c r="H171" s="251"/>
      <c r="I171" s="251"/>
      <c r="J171" s="251"/>
      <c r="K171" s="251"/>
      <c r="L171" s="251"/>
      <c r="M171" s="324" t="str">
        <f t="shared" si="21"/>
        <v>Not a Lease</v>
      </c>
      <c r="N171" s="321"/>
      <c r="AA171" s="324">
        <f t="shared" si="22"/>
        <v>0</v>
      </c>
      <c r="AB171" s="324">
        <f t="shared" si="23"/>
        <v>0</v>
      </c>
      <c r="AC171" s="324">
        <f t="shared" si="24"/>
        <v>0</v>
      </c>
      <c r="AD171" s="324">
        <f t="shared" si="25"/>
        <v>0</v>
      </c>
      <c r="AG171" s="324">
        <f t="shared" si="20"/>
        <v>0</v>
      </c>
      <c r="AP171" s="324" t="b">
        <f t="shared" si="26"/>
        <v>0</v>
      </c>
    </row>
    <row r="172" spans="4:42" x14ac:dyDescent="0.2">
      <c r="D172" s="251"/>
      <c r="E172" s="348"/>
      <c r="F172" s="345" t="str">
        <f t="shared" si="27"/>
        <v>INVALID</v>
      </c>
      <c r="G172" s="251"/>
      <c r="H172" s="251"/>
      <c r="I172" s="251"/>
      <c r="J172" s="251"/>
      <c r="K172" s="251"/>
      <c r="L172" s="251"/>
      <c r="M172" s="324" t="str">
        <f t="shared" si="21"/>
        <v>Not a Lease</v>
      </c>
      <c r="N172" s="321"/>
      <c r="AA172" s="324">
        <f t="shared" si="22"/>
        <v>0</v>
      </c>
      <c r="AB172" s="324">
        <f t="shared" si="23"/>
        <v>0</v>
      </c>
      <c r="AC172" s="324">
        <f t="shared" si="24"/>
        <v>0</v>
      </c>
      <c r="AD172" s="324">
        <f t="shared" si="25"/>
        <v>0</v>
      </c>
      <c r="AG172" s="324">
        <f t="shared" si="20"/>
        <v>0</v>
      </c>
      <c r="AP172" s="324" t="b">
        <f t="shared" si="26"/>
        <v>0</v>
      </c>
    </row>
    <row r="173" spans="4:42" x14ac:dyDescent="0.2">
      <c r="D173" s="251"/>
      <c r="E173" s="348"/>
      <c r="F173" s="345" t="str">
        <f t="shared" si="27"/>
        <v>INVALID</v>
      </c>
      <c r="G173" s="251"/>
      <c r="H173" s="251"/>
      <c r="I173" s="251"/>
      <c r="J173" s="251"/>
      <c r="K173" s="251"/>
      <c r="L173" s="251"/>
      <c r="M173" s="324" t="str">
        <f t="shared" si="21"/>
        <v>Not a Lease</v>
      </c>
      <c r="N173" s="321"/>
      <c r="AA173" s="324">
        <f t="shared" si="22"/>
        <v>0</v>
      </c>
      <c r="AB173" s="324">
        <f t="shared" si="23"/>
        <v>0</v>
      </c>
      <c r="AC173" s="324">
        <f t="shared" si="24"/>
        <v>0</v>
      </c>
      <c r="AD173" s="324">
        <f t="shared" si="25"/>
        <v>0</v>
      </c>
      <c r="AG173" s="324">
        <f t="shared" si="20"/>
        <v>0</v>
      </c>
      <c r="AP173" s="324" t="b">
        <f t="shared" si="26"/>
        <v>0</v>
      </c>
    </row>
    <row r="174" spans="4:42" x14ac:dyDescent="0.2">
      <c r="D174" s="251"/>
      <c r="E174" s="348"/>
      <c r="F174" s="345" t="str">
        <f t="shared" si="27"/>
        <v>INVALID</v>
      </c>
      <c r="G174" s="251"/>
      <c r="H174" s="251"/>
      <c r="I174" s="251"/>
      <c r="J174" s="251"/>
      <c r="K174" s="251"/>
      <c r="L174" s="251"/>
      <c r="M174" s="324" t="str">
        <f t="shared" si="21"/>
        <v>Not a Lease</v>
      </c>
      <c r="N174" s="321"/>
      <c r="AA174" s="324">
        <f t="shared" si="22"/>
        <v>0</v>
      </c>
      <c r="AB174" s="324">
        <f t="shared" si="23"/>
        <v>0</v>
      </c>
      <c r="AC174" s="324">
        <f t="shared" si="24"/>
        <v>0</v>
      </c>
      <c r="AD174" s="324">
        <f t="shared" si="25"/>
        <v>0</v>
      </c>
      <c r="AG174" s="324">
        <f t="shared" si="20"/>
        <v>0</v>
      </c>
      <c r="AP174" s="324" t="b">
        <f t="shared" si="26"/>
        <v>0</v>
      </c>
    </row>
    <row r="175" spans="4:42" x14ac:dyDescent="0.2">
      <c r="D175" s="251"/>
      <c r="E175" s="348"/>
      <c r="F175" s="345" t="str">
        <f t="shared" si="27"/>
        <v>INVALID</v>
      </c>
      <c r="G175" s="251"/>
      <c r="H175" s="251"/>
      <c r="I175" s="251"/>
      <c r="J175" s="251"/>
      <c r="K175" s="251"/>
      <c r="L175" s="251"/>
      <c r="M175" s="324" t="str">
        <f t="shared" si="21"/>
        <v>Not a Lease</v>
      </c>
      <c r="N175" s="321"/>
      <c r="AA175" s="324">
        <f t="shared" si="22"/>
        <v>0</v>
      </c>
      <c r="AB175" s="324">
        <f t="shared" si="23"/>
        <v>0</v>
      </c>
      <c r="AC175" s="324">
        <f t="shared" si="24"/>
        <v>0</v>
      </c>
      <c r="AD175" s="324">
        <f t="shared" si="25"/>
        <v>0</v>
      </c>
      <c r="AG175" s="324">
        <f t="shared" si="20"/>
        <v>0</v>
      </c>
      <c r="AP175" s="324" t="b">
        <f t="shared" si="26"/>
        <v>0</v>
      </c>
    </row>
    <row r="176" spans="4:42" x14ac:dyDescent="0.2">
      <c r="D176" s="251"/>
      <c r="E176" s="348"/>
      <c r="F176" s="345" t="str">
        <f t="shared" si="27"/>
        <v>INVALID</v>
      </c>
      <c r="G176" s="251"/>
      <c r="H176" s="251"/>
      <c r="I176" s="251"/>
      <c r="J176" s="251"/>
      <c r="K176" s="251"/>
      <c r="L176" s="251"/>
      <c r="M176" s="324" t="str">
        <f t="shared" si="21"/>
        <v>Not a Lease</v>
      </c>
      <c r="N176" s="321"/>
      <c r="AA176" s="324">
        <f t="shared" si="22"/>
        <v>0</v>
      </c>
      <c r="AB176" s="324">
        <f t="shared" si="23"/>
        <v>0</v>
      </c>
      <c r="AC176" s="324">
        <f t="shared" si="24"/>
        <v>0</v>
      </c>
      <c r="AD176" s="324">
        <f t="shared" si="25"/>
        <v>0</v>
      </c>
      <c r="AG176" s="324">
        <f t="shared" si="20"/>
        <v>0</v>
      </c>
      <c r="AP176" s="324" t="b">
        <f t="shared" si="26"/>
        <v>0</v>
      </c>
    </row>
    <row r="177" spans="4:42" x14ac:dyDescent="0.2">
      <c r="D177" s="251"/>
      <c r="E177" s="348"/>
      <c r="F177" s="345" t="str">
        <f t="shared" si="27"/>
        <v>INVALID</v>
      </c>
      <c r="G177" s="251"/>
      <c r="H177" s="251"/>
      <c r="I177" s="251"/>
      <c r="J177" s="251"/>
      <c r="K177" s="251"/>
      <c r="L177" s="251"/>
      <c r="M177" s="324" t="str">
        <f t="shared" si="21"/>
        <v>Not a Lease</v>
      </c>
      <c r="N177" s="321"/>
      <c r="AA177" s="324">
        <f t="shared" si="22"/>
        <v>0</v>
      </c>
      <c r="AB177" s="324">
        <f t="shared" si="23"/>
        <v>0</v>
      </c>
      <c r="AC177" s="324">
        <f t="shared" si="24"/>
        <v>0</v>
      </c>
      <c r="AD177" s="324">
        <f t="shared" si="25"/>
        <v>0</v>
      </c>
      <c r="AG177" s="324">
        <f t="shared" si="20"/>
        <v>0</v>
      </c>
      <c r="AP177" s="324" t="b">
        <f t="shared" si="26"/>
        <v>0</v>
      </c>
    </row>
    <row r="178" spans="4:42" x14ac:dyDescent="0.2">
      <c r="D178" s="251"/>
      <c r="E178" s="348"/>
      <c r="F178" s="345" t="str">
        <f t="shared" si="27"/>
        <v>INVALID</v>
      </c>
      <c r="G178" s="251"/>
      <c r="H178" s="251"/>
      <c r="I178" s="251"/>
      <c r="J178" s="251"/>
      <c r="K178" s="251"/>
      <c r="L178" s="251"/>
      <c r="M178" s="324" t="str">
        <f t="shared" si="21"/>
        <v>Not a Lease</v>
      </c>
      <c r="N178" s="321"/>
      <c r="AA178" s="324">
        <f t="shared" si="22"/>
        <v>0</v>
      </c>
      <c r="AB178" s="324">
        <f t="shared" si="23"/>
        <v>0</v>
      </c>
      <c r="AC178" s="324">
        <f t="shared" si="24"/>
        <v>0</v>
      </c>
      <c r="AD178" s="324">
        <f t="shared" si="25"/>
        <v>0</v>
      </c>
      <c r="AG178" s="324">
        <f t="shared" si="20"/>
        <v>0</v>
      </c>
      <c r="AP178" s="324" t="b">
        <f t="shared" si="26"/>
        <v>0</v>
      </c>
    </row>
    <row r="179" spans="4:42" x14ac:dyDescent="0.2">
      <c r="D179" s="251"/>
      <c r="E179" s="348"/>
      <c r="F179" s="345" t="str">
        <f t="shared" si="27"/>
        <v>INVALID</v>
      </c>
      <c r="G179" s="251"/>
      <c r="H179" s="251"/>
      <c r="I179" s="251"/>
      <c r="J179" s="251"/>
      <c r="K179" s="251"/>
      <c r="L179" s="251"/>
      <c r="M179" s="324" t="str">
        <f t="shared" si="21"/>
        <v>Not a Lease</v>
      </c>
      <c r="N179" s="321"/>
      <c r="AA179" s="324">
        <f t="shared" si="22"/>
        <v>0</v>
      </c>
      <c r="AB179" s="324">
        <f t="shared" si="23"/>
        <v>0</v>
      </c>
      <c r="AC179" s="324">
        <f t="shared" si="24"/>
        <v>0</v>
      </c>
      <c r="AD179" s="324">
        <f t="shared" si="25"/>
        <v>0</v>
      </c>
      <c r="AG179" s="324">
        <f t="shared" si="20"/>
        <v>0</v>
      </c>
      <c r="AP179" s="324" t="b">
        <f t="shared" si="26"/>
        <v>0</v>
      </c>
    </row>
    <row r="180" spans="4:42" x14ac:dyDescent="0.2">
      <c r="D180" s="251"/>
      <c r="E180" s="348"/>
      <c r="F180" s="345" t="str">
        <f t="shared" si="27"/>
        <v>INVALID</v>
      </c>
      <c r="G180" s="251"/>
      <c r="H180" s="251"/>
      <c r="I180" s="251"/>
      <c r="J180" s="251"/>
      <c r="K180" s="251"/>
      <c r="L180" s="251"/>
      <c r="M180" s="324" t="str">
        <f t="shared" si="21"/>
        <v>Not a Lease</v>
      </c>
      <c r="N180" s="321"/>
      <c r="AA180" s="324">
        <f t="shared" si="22"/>
        <v>0</v>
      </c>
      <c r="AB180" s="324">
        <f t="shared" si="23"/>
        <v>0</v>
      </c>
      <c r="AC180" s="324">
        <f t="shared" si="24"/>
        <v>0</v>
      </c>
      <c r="AD180" s="324">
        <f t="shared" si="25"/>
        <v>0</v>
      </c>
      <c r="AG180" s="324">
        <f t="shared" si="20"/>
        <v>0</v>
      </c>
      <c r="AP180" s="324" t="b">
        <f t="shared" si="26"/>
        <v>0</v>
      </c>
    </row>
    <row r="181" spans="4:42" x14ac:dyDescent="0.2">
      <c r="D181" s="251"/>
      <c r="E181" s="348"/>
      <c r="F181" s="345" t="str">
        <f t="shared" si="27"/>
        <v>INVALID</v>
      </c>
      <c r="G181" s="251"/>
      <c r="H181" s="251"/>
      <c r="I181" s="251"/>
      <c r="J181" s="251"/>
      <c r="K181" s="251"/>
      <c r="L181" s="251"/>
      <c r="M181" s="324" t="str">
        <f t="shared" si="21"/>
        <v>Not a Lease</v>
      </c>
      <c r="N181" s="321"/>
      <c r="AA181" s="324">
        <f t="shared" si="22"/>
        <v>0</v>
      </c>
      <c r="AB181" s="324">
        <f t="shared" si="23"/>
        <v>0</v>
      </c>
      <c r="AC181" s="324">
        <f t="shared" si="24"/>
        <v>0</v>
      </c>
      <c r="AD181" s="324">
        <f t="shared" si="25"/>
        <v>0</v>
      </c>
      <c r="AG181" s="324">
        <f t="shared" si="20"/>
        <v>0</v>
      </c>
      <c r="AP181" s="324" t="b">
        <f t="shared" si="26"/>
        <v>0</v>
      </c>
    </row>
    <row r="182" spans="4:42" x14ac:dyDescent="0.2">
      <c r="D182" s="251"/>
      <c r="E182" s="348"/>
      <c r="F182" s="345" t="str">
        <f t="shared" si="27"/>
        <v>INVALID</v>
      </c>
      <c r="G182" s="251"/>
      <c r="H182" s="251"/>
      <c r="I182" s="251"/>
      <c r="J182" s="251"/>
      <c r="K182" s="251"/>
      <c r="L182" s="251"/>
      <c r="M182" s="324" t="str">
        <f t="shared" si="21"/>
        <v>Not a Lease</v>
      </c>
      <c r="N182" s="321"/>
      <c r="AA182" s="324">
        <f t="shared" si="22"/>
        <v>0</v>
      </c>
      <c r="AB182" s="324">
        <f t="shared" si="23"/>
        <v>0</v>
      </c>
      <c r="AC182" s="324">
        <f t="shared" si="24"/>
        <v>0</v>
      </c>
      <c r="AD182" s="324">
        <f t="shared" si="25"/>
        <v>0</v>
      </c>
      <c r="AG182" s="324">
        <f t="shared" si="20"/>
        <v>0</v>
      </c>
      <c r="AP182" s="324" t="b">
        <f t="shared" si="26"/>
        <v>0</v>
      </c>
    </row>
    <row r="183" spans="4:42" x14ac:dyDescent="0.2">
      <c r="D183" s="251"/>
      <c r="E183" s="348"/>
      <c r="F183" s="345" t="str">
        <f t="shared" si="27"/>
        <v>INVALID</v>
      </c>
      <c r="G183" s="251"/>
      <c r="H183" s="251"/>
      <c r="I183" s="251"/>
      <c r="J183" s="251"/>
      <c r="K183" s="251"/>
      <c r="L183" s="251"/>
      <c r="M183" s="324" t="str">
        <f t="shared" si="21"/>
        <v>Not a Lease</v>
      </c>
      <c r="N183" s="321"/>
      <c r="AA183" s="324">
        <f t="shared" si="22"/>
        <v>0</v>
      </c>
      <c r="AB183" s="324">
        <f t="shared" si="23"/>
        <v>0</v>
      </c>
      <c r="AC183" s="324">
        <f t="shared" si="24"/>
        <v>0</v>
      </c>
      <c r="AD183" s="324">
        <f t="shared" si="25"/>
        <v>0</v>
      </c>
      <c r="AG183" s="324">
        <f t="shared" si="20"/>
        <v>0</v>
      </c>
      <c r="AP183" s="324" t="b">
        <f t="shared" si="26"/>
        <v>0</v>
      </c>
    </row>
    <row r="184" spans="4:42" x14ac:dyDescent="0.2">
      <c r="D184" s="251"/>
      <c r="E184" s="348"/>
      <c r="F184" s="345" t="str">
        <f t="shared" si="27"/>
        <v>INVALID</v>
      </c>
      <c r="G184" s="251"/>
      <c r="H184" s="251"/>
      <c r="I184" s="251"/>
      <c r="J184" s="251"/>
      <c r="K184" s="251"/>
      <c r="L184" s="251"/>
      <c r="M184" s="324" t="str">
        <f t="shared" si="21"/>
        <v>Not a Lease</v>
      </c>
      <c r="N184" s="321"/>
      <c r="AA184" s="324">
        <f t="shared" si="22"/>
        <v>0</v>
      </c>
      <c r="AB184" s="324">
        <f t="shared" si="23"/>
        <v>0</v>
      </c>
      <c r="AC184" s="324">
        <f t="shared" si="24"/>
        <v>0</v>
      </c>
      <c r="AD184" s="324">
        <f t="shared" si="25"/>
        <v>0</v>
      </c>
      <c r="AG184" s="324">
        <f t="shared" si="20"/>
        <v>0</v>
      </c>
      <c r="AP184" s="324" t="b">
        <f t="shared" si="26"/>
        <v>0</v>
      </c>
    </row>
    <row r="185" spans="4:42" x14ac:dyDescent="0.2">
      <c r="D185" s="251"/>
      <c r="E185" s="348"/>
      <c r="F185" s="345" t="str">
        <f t="shared" si="27"/>
        <v>INVALID</v>
      </c>
      <c r="G185" s="251"/>
      <c r="H185" s="251"/>
      <c r="I185" s="251"/>
      <c r="J185" s="251"/>
      <c r="K185" s="251"/>
      <c r="L185" s="251"/>
      <c r="M185" s="324" t="str">
        <f t="shared" si="21"/>
        <v>Not a Lease</v>
      </c>
      <c r="N185" s="321"/>
      <c r="AA185" s="324">
        <f t="shared" si="22"/>
        <v>0</v>
      </c>
      <c r="AB185" s="324">
        <f t="shared" si="23"/>
        <v>0</v>
      </c>
      <c r="AC185" s="324">
        <f t="shared" si="24"/>
        <v>0</v>
      </c>
      <c r="AD185" s="324">
        <f t="shared" si="25"/>
        <v>0</v>
      </c>
      <c r="AG185" s="324">
        <f t="shared" si="20"/>
        <v>0</v>
      </c>
      <c r="AP185" s="324" t="b">
        <f t="shared" si="26"/>
        <v>0</v>
      </c>
    </row>
    <row r="186" spans="4:42" x14ac:dyDescent="0.2">
      <c r="D186" s="251"/>
      <c r="E186" s="348"/>
      <c r="F186" s="345" t="str">
        <f t="shared" si="27"/>
        <v>INVALID</v>
      </c>
      <c r="G186" s="251"/>
      <c r="H186" s="251"/>
      <c r="I186" s="251"/>
      <c r="J186" s="251"/>
      <c r="K186" s="251"/>
      <c r="L186" s="251"/>
      <c r="M186" s="324" t="str">
        <f t="shared" si="21"/>
        <v>Not a Lease</v>
      </c>
      <c r="N186" s="321"/>
      <c r="AA186" s="324">
        <f t="shared" si="22"/>
        <v>0</v>
      </c>
      <c r="AB186" s="324">
        <f t="shared" si="23"/>
        <v>0</v>
      </c>
      <c r="AC186" s="324">
        <f t="shared" si="24"/>
        <v>0</v>
      </c>
      <c r="AD186" s="324">
        <f t="shared" si="25"/>
        <v>0</v>
      </c>
      <c r="AG186" s="324">
        <f t="shared" si="20"/>
        <v>0</v>
      </c>
      <c r="AP186" s="324" t="b">
        <f t="shared" si="26"/>
        <v>0</v>
      </c>
    </row>
    <row r="187" spans="4:42" x14ac:dyDescent="0.2">
      <c r="D187" s="251"/>
      <c r="E187" s="348"/>
      <c r="F187" s="345" t="str">
        <f t="shared" si="27"/>
        <v>INVALID</v>
      </c>
      <c r="G187" s="251"/>
      <c r="H187" s="251"/>
      <c r="I187" s="251"/>
      <c r="J187" s="251"/>
      <c r="K187" s="251"/>
      <c r="L187" s="251"/>
      <c r="M187" s="324" t="str">
        <f t="shared" si="21"/>
        <v>Not a Lease</v>
      </c>
      <c r="N187" s="321"/>
      <c r="AA187" s="324">
        <f t="shared" si="22"/>
        <v>0</v>
      </c>
      <c r="AB187" s="324">
        <f t="shared" si="23"/>
        <v>0</v>
      </c>
      <c r="AC187" s="324">
        <f t="shared" si="24"/>
        <v>0</v>
      </c>
      <c r="AD187" s="324">
        <f t="shared" si="25"/>
        <v>0</v>
      </c>
      <c r="AG187" s="324">
        <f t="shared" si="20"/>
        <v>0</v>
      </c>
      <c r="AP187" s="324" t="b">
        <f t="shared" si="26"/>
        <v>0</v>
      </c>
    </row>
    <row r="188" spans="4:42" x14ac:dyDescent="0.2">
      <c r="D188" s="251"/>
      <c r="E188" s="348"/>
      <c r="F188" s="345" t="str">
        <f t="shared" si="27"/>
        <v>INVALID</v>
      </c>
      <c r="G188" s="251"/>
      <c r="H188" s="251"/>
      <c r="I188" s="251"/>
      <c r="J188" s="251"/>
      <c r="K188" s="251"/>
      <c r="L188" s="251"/>
      <c r="M188" s="324" t="str">
        <f t="shared" si="21"/>
        <v>Not a Lease</v>
      </c>
      <c r="N188" s="321"/>
      <c r="AA188" s="324">
        <f t="shared" si="22"/>
        <v>0</v>
      </c>
      <c r="AB188" s="324">
        <f t="shared" si="23"/>
        <v>0</v>
      </c>
      <c r="AC188" s="324">
        <f t="shared" si="24"/>
        <v>0</v>
      </c>
      <c r="AD188" s="324">
        <f t="shared" si="25"/>
        <v>0</v>
      </c>
      <c r="AG188" s="324">
        <f t="shared" si="20"/>
        <v>0</v>
      </c>
      <c r="AP188" s="324" t="b">
        <f t="shared" si="26"/>
        <v>0</v>
      </c>
    </row>
    <row r="189" spans="4:42" x14ac:dyDescent="0.2">
      <c r="D189" s="251"/>
      <c r="E189" s="348"/>
      <c r="F189" s="345" t="str">
        <f t="shared" si="27"/>
        <v>INVALID</v>
      </c>
      <c r="G189" s="251"/>
      <c r="H189" s="251"/>
      <c r="I189" s="251"/>
      <c r="J189" s="251"/>
      <c r="K189" s="251"/>
      <c r="L189" s="251"/>
      <c r="M189" s="324" t="str">
        <f t="shared" si="21"/>
        <v>Not a Lease</v>
      </c>
      <c r="N189" s="321"/>
      <c r="AA189" s="324">
        <f t="shared" si="22"/>
        <v>0</v>
      </c>
      <c r="AB189" s="324">
        <f t="shared" si="23"/>
        <v>0</v>
      </c>
      <c r="AC189" s="324">
        <f t="shared" si="24"/>
        <v>0</v>
      </c>
      <c r="AD189" s="324">
        <f t="shared" si="25"/>
        <v>0</v>
      </c>
      <c r="AG189" s="324">
        <f t="shared" si="20"/>
        <v>0</v>
      </c>
      <c r="AP189" s="324" t="b">
        <f t="shared" si="26"/>
        <v>0</v>
      </c>
    </row>
    <row r="190" spans="4:42" x14ac:dyDescent="0.2">
      <c r="D190" s="251"/>
      <c r="E190" s="348"/>
      <c r="F190" s="345" t="str">
        <f t="shared" si="27"/>
        <v>INVALID</v>
      </c>
      <c r="G190" s="251"/>
      <c r="H190" s="251"/>
      <c r="I190" s="251"/>
      <c r="J190" s="251"/>
      <c r="K190" s="251"/>
      <c r="L190" s="251"/>
      <c r="M190" s="324" t="str">
        <f t="shared" si="21"/>
        <v>Not a Lease</v>
      </c>
      <c r="N190" s="321"/>
      <c r="AA190" s="324">
        <f t="shared" si="22"/>
        <v>0</v>
      </c>
      <c r="AB190" s="324">
        <f t="shared" si="23"/>
        <v>0</v>
      </c>
      <c r="AC190" s="324">
        <f t="shared" si="24"/>
        <v>0</v>
      </c>
      <c r="AD190" s="324">
        <f t="shared" si="25"/>
        <v>0</v>
      </c>
      <c r="AG190" s="324">
        <f t="shared" si="20"/>
        <v>0</v>
      </c>
      <c r="AP190" s="324" t="b">
        <f t="shared" si="26"/>
        <v>0</v>
      </c>
    </row>
    <row r="191" spans="4:42" x14ac:dyDescent="0.2">
      <c r="D191" s="251"/>
      <c r="E191" s="348"/>
      <c r="F191" s="345" t="str">
        <f t="shared" si="27"/>
        <v>INVALID</v>
      </c>
      <c r="G191" s="251"/>
      <c r="H191" s="251"/>
      <c r="I191" s="251"/>
      <c r="J191" s="251"/>
      <c r="K191" s="251"/>
      <c r="L191" s="251"/>
      <c r="M191" s="324" t="str">
        <f t="shared" si="21"/>
        <v>Not a Lease</v>
      </c>
      <c r="N191" s="321"/>
      <c r="AA191" s="324">
        <f t="shared" si="22"/>
        <v>0</v>
      </c>
      <c r="AB191" s="324">
        <f t="shared" si="23"/>
        <v>0</v>
      </c>
      <c r="AC191" s="324">
        <f t="shared" si="24"/>
        <v>0</v>
      </c>
      <c r="AD191" s="324">
        <f t="shared" si="25"/>
        <v>0</v>
      </c>
      <c r="AG191" s="324">
        <f t="shared" si="20"/>
        <v>0</v>
      </c>
      <c r="AP191" s="324" t="b">
        <f t="shared" si="26"/>
        <v>0</v>
      </c>
    </row>
    <row r="192" spans="4:42" x14ac:dyDescent="0.2">
      <c r="D192" s="251"/>
      <c r="E192" s="348"/>
      <c r="F192" s="345" t="str">
        <f t="shared" si="27"/>
        <v>INVALID</v>
      </c>
      <c r="G192" s="251"/>
      <c r="H192" s="251"/>
      <c r="I192" s="251"/>
      <c r="J192" s="251"/>
      <c r="K192" s="251"/>
      <c r="L192" s="251"/>
      <c r="M192" s="324" t="str">
        <f t="shared" si="21"/>
        <v>Not a Lease</v>
      </c>
      <c r="N192" s="321"/>
      <c r="AA192" s="324">
        <f t="shared" si="22"/>
        <v>0</v>
      </c>
      <c r="AB192" s="324">
        <f t="shared" si="23"/>
        <v>0</v>
      </c>
      <c r="AC192" s="324">
        <f t="shared" si="24"/>
        <v>0</v>
      </c>
      <c r="AD192" s="324">
        <f t="shared" si="25"/>
        <v>0</v>
      </c>
      <c r="AG192" s="324">
        <f t="shared" si="20"/>
        <v>0</v>
      </c>
      <c r="AP192" s="324" t="b">
        <f t="shared" si="26"/>
        <v>0</v>
      </c>
    </row>
    <row r="193" spans="4:42" x14ac:dyDescent="0.2">
      <c r="D193" s="251"/>
      <c r="E193" s="348"/>
      <c r="F193" s="345" t="str">
        <f t="shared" si="27"/>
        <v>INVALID</v>
      </c>
      <c r="G193" s="251"/>
      <c r="H193" s="251"/>
      <c r="I193" s="251"/>
      <c r="J193" s="251"/>
      <c r="K193" s="251"/>
      <c r="L193" s="251"/>
      <c r="M193" s="324" t="str">
        <f t="shared" si="21"/>
        <v>Not a Lease</v>
      </c>
      <c r="N193" s="321"/>
      <c r="AA193" s="324">
        <f t="shared" si="22"/>
        <v>0</v>
      </c>
      <c r="AB193" s="324">
        <f t="shared" si="23"/>
        <v>0</v>
      </c>
      <c r="AC193" s="324">
        <f t="shared" si="24"/>
        <v>0</v>
      </c>
      <c r="AD193" s="324">
        <f t="shared" si="25"/>
        <v>0</v>
      </c>
      <c r="AG193" s="324">
        <f t="shared" si="20"/>
        <v>0</v>
      </c>
      <c r="AP193" s="324" t="b">
        <f t="shared" si="26"/>
        <v>0</v>
      </c>
    </row>
    <row r="194" spans="4:42" x14ac:dyDescent="0.2">
      <c r="D194" s="251"/>
      <c r="E194" s="348"/>
      <c r="F194" s="345" t="str">
        <f t="shared" si="27"/>
        <v>INVALID</v>
      </c>
      <c r="G194" s="251"/>
      <c r="H194" s="251"/>
      <c r="I194" s="251"/>
      <c r="J194" s="251"/>
      <c r="K194" s="251"/>
      <c r="L194" s="251"/>
      <c r="M194" s="324" t="str">
        <f t="shared" si="21"/>
        <v>Not a Lease</v>
      </c>
      <c r="N194" s="321"/>
      <c r="AA194" s="324">
        <f t="shared" si="22"/>
        <v>0</v>
      </c>
      <c r="AB194" s="324">
        <f t="shared" si="23"/>
        <v>0</v>
      </c>
      <c r="AC194" s="324">
        <f t="shared" si="24"/>
        <v>0</v>
      </c>
      <c r="AD194" s="324">
        <f t="shared" si="25"/>
        <v>0</v>
      </c>
      <c r="AG194" s="324">
        <f t="shared" si="20"/>
        <v>0</v>
      </c>
      <c r="AP194" s="324" t="b">
        <f t="shared" si="26"/>
        <v>0</v>
      </c>
    </row>
    <row r="195" spans="4:42" x14ac:dyDescent="0.2">
      <c r="D195" s="251"/>
      <c r="E195" s="348"/>
      <c r="F195" s="345" t="str">
        <f t="shared" si="27"/>
        <v>INVALID</v>
      </c>
      <c r="G195" s="251"/>
      <c r="H195" s="251"/>
      <c r="I195" s="251"/>
      <c r="J195" s="251"/>
      <c r="K195" s="251"/>
      <c r="L195" s="251"/>
      <c r="M195" s="324" t="str">
        <f t="shared" si="21"/>
        <v>Not a Lease</v>
      </c>
      <c r="N195" s="321"/>
      <c r="AA195" s="324">
        <f t="shared" si="22"/>
        <v>0</v>
      </c>
      <c r="AB195" s="324">
        <f t="shared" si="23"/>
        <v>0</v>
      </c>
      <c r="AC195" s="324">
        <f t="shared" si="24"/>
        <v>0</v>
      </c>
      <c r="AD195" s="324">
        <f t="shared" si="25"/>
        <v>0</v>
      </c>
      <c r="AG195" s="324">
        <f t="shared" si="20"/>
        <v>0</v>
      </c>
      <c r="AP195" s="324" t="b">
        <f t="shared" si="26"/>
        <v>0</v>
      </c>
    </row>
    <row r="196" spans="4:42" x14ac:dyDescent="0.2">
      <c r="D196" s="251"/>
      <c r="E196" s="348"/>
      <c r="F196" s="345" t="str">
        <f t="shared" si="27"/>
        <v>INVALID</v>
      </c>
      <c r="G196" s="251"/>
      <c r="H196" s="251"/>
      <c r="I196" s="251"/>
      <c r="J196" s="251"/>
      <c r="K196" s="251"/>
      <c r="L196" s="251"/>
      <c r="M196" s="324" t="str">
        <f t="shared" si="21"/>
        <v>Not a Lease</v>
      </c>
      <c r="N196" s="321"/>
      <c r="AA196" s="324">
        <f t="shared" si="22"/>
        <v>0</v>
      </c>
      <c r="AB196" s="324">
        <f t="shared" si="23"/>
        <v>0</v>
      </c>
      <c r="AC196" s="324">
        <f t="shared" si="24"/>
        <v>0</v>
      </c>
      <c r="AD196" s="324">
        <f t="shared" si="25"/>
        <v>0</v>
      </c>
      <c r="AG196" s="324">
        <f t="shared" si="20"/>
        <v>0</v>
      </c>
      <c r="AP196" s="324" t="b">
        <f t="shared" si="26"/>
        <v>0</v>
      </c>
    </row>
    <row r="197" spans="4:42" x14ac:dyDescent="0.2">
      <c r="D197" s="251"/>
      <c r="E197" s="348"/>
      <c r="F197" s="345" t="str">
        <f t="shared" si="27"/>
        <v>INVALID</v>
      </c>
      <c r="G197" s="251"/>
      <c r="H197" s="251"/>
      <c r="I197" s="251"/>
      <c r="J197" s="251"/>
      <c r="K197" s="251"/>
      <c r="L197" s="251"/>
      <c r="M197" s="324" t="str">
        <f t="shared" si="21"/>
        <v>Not a Lease</v>
      </c>
      <c r="N197" s="321"/>
      <c r="AA197" s="324">
        <f t="shared" si="22"/>
        <v>0</v>
      </c>
      <c r="AB197" s="324">
        <f t="shared" si="23"/>
        <v>0</v>
      </c>
      <c r="AC197" s="324">
        <f t="shared" si="24"/>
        <v>0</v>
      </c>
      <c r="AD197" s="324">
        <f t="shared" si="25"/>
        <v>0</v>
      </c>
      <c r="AG197" s="324">
        <f t="shared" si="20"/>
        <v>0</v>
      </c>
      <c r="AP197" s="324" t="b">
        <f t="shared" si="26"/>
        <v>0</v>
      </c>
    </row>
    <row r="198" spans="4:42" x14ac:dyDescent="0.2">
      <c r="D198" s="251"/>
      <c r="E198" s="348"/>
      <c r="F198" s="345" t="str">
        <f t="shared" si="27"/>
        <v>INVALID</v>
      </c>
      <c r="G198" s="251"/>
      <c r="H198" s="251"/>
      <c r="I198" s="251"/>
      <c r="J198" s="251"/>
      <c r="K198" s="251"/>
      <c r="L198" s="251"/>
      <c r="M198" s="324" t="str">
        <f t="shared" si="21"/>
        <v>Not a Lease</v>
      </c>
      <c r="N198" s="321"/>
      <c r="AA198" s="324">
        <f t="shared" si="22"/>
        <v>0</v>
      </c>
      <c r="AB198" s="324">
        <f t="shared" si="23"/>
        <v>0</v>
      </c>
      <c r="AC198" s="324">
        <f t="shared" si="24"/>
        <v>0</v>
      </c>
      <c r="AD198" s="324">
        <f t="shared" si="25"/>
        <v>0</v>
      </c>
      <c r="AG198" s="324">
        <f t="shared" si="20"/>
        <v>0</v>
      </c>
      <c r="AP198" s="324" t="b">
        <f t="shared" si="26"/>
        <v>0</v>
      </c>
    </row>
    <row r="199" spans="4:42" x14ac:dyDescent="0.2">
      <c r="D199" s="251"/>
      <c r="E199" s="348"/>
      <c r="F199" s="345" t="str">
        <f t="shared" si="27"/>
        <v>INVALID</v>
      </c>
      <c r="G199" s="251"/>
      <c r="H199" s="251"/>
      <c r="I199" s="251"/>
      <c r="J199" s="251"/>
      <c r="K199" s="251"/>
      <c r="L199" s="251"/>
      <c r="M199" s="324" t="str">
        <f t="shared" si="21"/>
        <v>Not a Lease</v>
      </c>
      <c r="N199" s="321"/>
      <c r="AA199" s="324">
        <f t="shared" si="22"/>
        <v>0</v>
      </c>
      <c r="AB199" s="324">
        <f t="shared" si="23"/>
        <v>0</v>
      </c>
      <c r="AC199" s="324">
        <f t="shared" si="24"/>
        <v>0</v>
      </c>
      <c r="AD199" s="324">
        <f t="shared" si="25"/>
        <v>0</v>
      </c>
      <c r="AG199" s="324">
        <f t="shared" si="20"/>
        <v>0</v>
      </c>
      <c r="AP199" s="324" t="b">
        <f t="shared" si="26"/>
        <v>0</v>
      </c>
    </row>
    <row r="200" spans="4:42" x14ac:dyDescent="0.2">
      <c r="D200" s="251"/>
      <c r="E200" s="348"/>
      <c r="F200" s="345" t="str">
        <f t="shared" si="27"/>
        <v>INVALID</v>
      </c>
      <c r="G200" s="251"/>
      <c r="H200" s="251"/>
      <c r="I200" s="251"/>
      <c r="J200" s="251"/>
      <c r="K200" s="251"/>
      <c r="L200" s="251"/>
      <c r="M200" s="324" t="str">
        <f t="shared" si="21"/>
        <v>Not a Lease</v>
      </c>
      <c r="N200" s="321"/>
      <c r="AA200" s="324">
        <f t="shared" si="22"/>
        <v>0</v>
      </c>
      <c r="AB200" s="324">
        <f t="shared" si="23"/>
        <v>0</v>
      </c>
      <c r="AC200" s="324">
        <f t="shared" si="24"/>
        <v>0</v>
      </c>
      <c r="AD200" s="324">
        <f t="shared" si="25"/>
        <v>0</v>
      </c>
      <c r="AG200" s="324">
        <f t="shared" si="20"/>
        <v>0</v>
      </c>
      <c r="AP200" s="324" t="b">
        <f t="shared" si="26"/>
        <v>0</v>
      </c>
    </row>
    <row r="201" spans="4:42" x14ac:dyDescent="0.2">
      <c r="D201" s="251"/>
      <c r="E201" s="348"/>
      <c r="F201" s="345" t="str">
        <f t="shared" si="27"/>
        <v>INVALID</v>
      </c>
      <c r="G201" s="251"/>
      <c r="H201" s="251"/>
      <c r="I201" s="251"/>
      <c r="J201" s="251"/>
      <c r="K201" s="251"/>
      <c r="L201" s="251"/>
      <c r="M201" s="324" t="str">
        <f t="shared" si="21"/>
        <v>Not a Lease</v>
      </c>
      <c r="N201" s="321"/>
      <c r="AA201" s="324">
        <f t="shared" si="22"/>
        <v>0</v>
      </c>
      <c r="AB201" s="324">
        <f t="shared" si="23"/>
        <v>0</v>
      </c>
      <c r="AC201" s="324">
        <f t="shared" si="24"/>
        <v>0</v>
      </c>
      <c r="AD201" s="324">
        <f t="shared" si="25"/>
        <v>0</v>
      </c>
      <c r="AG201" s="324">
        <f t="shared" si="20"/>
        <v>0</v>
      </c>
      <c r="AP201" s="324" t="b">
        <f t="shared" si="26"/>
        <v>0</v>
      </c>
    </row>
    <row r="202" spans="4:42" x14ac:dyDescent="0.2">
      <c r="D202" s="251"/>
      <c r="E202" s="348"/>
      <c r="F202" s="345" t="str">
        <f t="shared" si="27"/>
        <v>INVALID</v>
      </c>
      <c r="G202" s="251"/>
      <c r="H202" s="251"/>
      <c r="I202" s="251"/>
      <c r="J202" s="251"/>
      <c r="K202" s="251"/>
      <c r="L202" s="251"/>
      <c r="M202" s="324" t="str">
        <f t="shared" si="21"/>
        <v>Not a Lease</v>
      </c>
      <c r="N202" s="321"/>
      <c r="AA202" s="324">
        <f t="shared" si="22"/>
        <v>0</v>
      </c>
      <c r="AB202" s="324">
        <f t="shared" si="23"/>
        <v>0</v>
      </c>
      <c r="AC202" s="324">
        <f t="shared" si="24"/>
        <v>0</v>
      </c>
      <c r="AD202" s="324">
        <f t="shared" si="25"/>
        <v>0</v>
      </c>
      <c r="AG202" s="324">
        <f t="shared" si="20"/>
        <v>0</v>
      </c>
      <c r="AP202" s="324" t="b">
        <f t="shared" si="26"/>
        <v>0</v>
      </c>
    </row>
    <row r="203" spans="4:42" x14ac:dyDescent="0.2">
      <c r="D203" s="251"/>
      <c r="E203" s="348"/>
      <c r="F203" s="345" t="str">
        <f t="shared" si="27"/>
        <v>INVALID</v>
      </c>
      <c r="G203" s="251"/>
      <c r="H203" s="251"/>
      <c r="I203" s="251"/>
      <c r="J203" s="251"/>
      <c r="K203" s="251"/>
      <c r="L203" s="251"/>
      <c r="M203" s="324" t="str">
        <f t="shared" si="21"/>
        <v>Not a Lease</v>
      </c>
      <c r="N203" s="321"/>
      <c r="AA203" s="324">
        <f t="shared" si="22"/>
        <v>0</v>
      </c>
      <c r="AB203" s="324">
        <f t="shared" si="23"/>
        <v>0</v>
      </c>
      <c r="AC203" s="324">
        <f t="shared" si="24"/>
        <v>0</v>
      </c>
      <c r="AD203" s="324">
        <f t="shared" si="25"/>
        <v>0</v>
      </c>
      <c r="AG203" s="324">
        <f t="shared" ref="AG203:AG266" si="28">IF(AE203="Monthly",AA203*12,IF(AE203="quarterly",AA203*4,IF(AE203="semiannually",AA203*2,IF(AE203="annually",AA203*1,IF(AE203="weekly",AA203*52,0)))))</f>
        <v>0</v>
      </c>
      <c r="AP203" s="324" t="b">
        <f t="shared" si="26"/>
        <v>0</v>
      </c>
    </row>
    <row r="204" spans="4:42" x14ac:dyDescent="0.2">
      <c r="D204" s="251"/>
      <c r="E204" s="348"/>
      <c r="F204" s="345" t="str">
        <f t="shared" si="27"/>
        <v>INVALID</v>
      </c>
      <c r="G204" s="251"/>
      <c r="H204" s="251"/>
      <c r="I204" s="251"/>
      <c r="J204" s="251"/>
      <c r="K204" s="251"/>
      <c r="L204" s="251"/>
      <c r="M204" s="324" t="str">
        <f t="shared" ref="M204:M267" si="29">+IF(AND(H204="yes",I204="yes", J204="no",G204&lt;&gt;"Intangible Asset",G204&lt;&gt;"Service",K204 ="yes",L204="no",G204&lt;&gt;""),"Lease","Not a Lease")</f>
        <v>Not a Lease</v>
      </c>
      <c r="N204" s="321"/>
      <c r="AA204" s="324">
        <f t="shared" ref="AA204:AA267" si="30">IF(AND(V204="Yes",P204="Yes"),IF(OR(Q204=W204,Q204&lt;W204),Q204,W204),+IF(AND(P204="Yes",S204="Yes"),IF(Q204&lt;W204,Q204,W204),IF(P204&lt;&gt;"No",Q204,IF(S204="yes",N204+T204,N204))))</f>
        <v>0</v>
      </c>
      <c r="AB204" s="324">
        <f t="shared" ref="AB204:AB267" si="31">+IF(AND(U204="Yes",O204="Yes"),IF(OR(Q204=W204,Q204&lt;W204),Q204,W204),N204)</f>
        <v>0</v>
      </c>
      <c r="AC204" s="324">
        <f t="shared" ref="AC204:AC267" si="32">+IF(O204=U204,MAX(Q204,W204),(IF(OR(V204="yes",P204="Yes"),MIN(Q204,W204),IF(AND(V204="Yes",P204="No"),W204,IF(AND(V204="No",P204="Yes"),Q204,0)))))</f>
        <v>0</v>
      </c>
      <c r="AD204" s="324">
        <f t="shared" ref="AD204:AD267" si="33">+IF(AND(Y204="Yes",S204="Yes"),MAX(T204,Z204),IF(AND(Y204="Yes",OR(S204="No",S204="")),Z204,IF(AND(OR(Y204="No",Y204=""),S204="Yes"),T204,0)))</f>
        <v>0</v>
      </c>
      <c r="AG204" s="324">
        <f t="shared" si="28"/>
        <v>0</v>
      </c>
      <c r="AP204" s="324" t="b">
        <f t="shared" ref="AP204:AP267" si="34">IF(M204="Lease",+PV(AO204/(AG204/AA204),AG204,-AJ204,0,IF(AF204="Beginning",1,0)))</f>
        <v>0</v>
      </c>
    </row>
    <row r="205" spans="4:42" x14ac:dyDescent="0.2">
      <c r="D205" s="251"/>
      <c r="E205" s="348"/>
      <c r="F205" s="345" t="str">
        <f t="shared" ref="F205:F268" si="35">IF(OR(E205="0100",E205="0200",E205="0300",E205="1100",E205="1200",E205="1300",E205="1400"),"GOV",IF(E205="MULTIPLE","COMPLETE COLUMN *AS*",IF(OR(E205="2100",E205="2400",E205="2500",E205="2900",E205="6200",E205="6210"),"BTA",IF(OR(E205="3100",E205="3200",E205="3500",E205="3600",E205="3700",E205="3800"),"ISF","INVALID"))))</f>
        <v>INVALID</v>
      </c>
      <c r="G205" s="251"/>
      <c r="H205" s="251"/>
      <c r="I205" s="251"/>
      <c r="J205" s="251"/>
      <c r="K205" s="251"/>
      <c r="L205" s="251"/>
      <c r="M205" s="324" t="str">
        <f t="shared" si="29"/>
        <v>Not a Lease</v>
      </c>
      <c r="N205" s="321"/>
      <c r="AA205" s="324">
        <f t="shared" si="30"/>
        <v>0</v>
      </c>
      <c r="AB205" s="324">
        <f t="shared" si="31"/>
        <v>0</v>
      </c>
      <c r="AC205" s="324">
        <f t="shared" si="32"/>
        <v>0</v>
      </c>
      <c r="AD205" s="324">
        <f t="shared" si="33"/>
        <v>0</v>
      </c>
      <c r="AG205" s="324">
        <f t="shared" si="28"/>
        <v>0</v>
      </c>
      <c r="AP205" s="324" t="b">
        <f t="shared" si="34"/>
        <v>0</v>
      </c>
    </row>
    <row r="206" spans="4:42" x14ac:dyDescent="0.2">
      <c r="D206" s="251"/>
      <c r="E206" s="348"/>
      <c r="F206" s="345" t="str">
        <f t="shared" si="35"/>
        <v>INVALID</v>
      </c>
      <c r="G206" s="251"/>
      <c r="H206" s="251"/>
      <c r="I206" s="251"/>
      <c r="J206" s="251"/>
      <c r="K206" s="251"/>
      <c r="L206" s="251"/>
      <c r="M206" s="324" t="str">
        <f t="shared" si="29"/>
        <v>Not a Lease</v>
      </c>
      <c r="N206" s="321"/>
      <c r="AA206" s="324">
        <f t="shared" si="30"/>
        <v>0</v>
      </c>
      <c r="AB206" s="324">
        <f t="shared" si="31"/>
        <v>0</v>
      </c>
      <c r="AC206" s="324">
        <f t="shared" si="32"/>
        <v>0</v>
      </c>
      <c r="AD206" s="324">
        <f t="shared" si="33"/>
        <v>0</v>
      </c>
      <c r="AG206" s="324">
        <f t="shared" si="28"/>
        <v>0</v>
      </c>
      <c r="AP206" s="324" t="b">
        <f t="shared" si="34"/>
        <v>0</v>
      </c>
    </row>
    <row r="207" spans="4:42" x14ac:dyDescent="0.2">
      <c r="D207" s="251"/>
      <c r="E207" s="348"/>
      <c r="F207" s="345" t="str">
        <f t="shared" si="35"/>
        <v>INVALID</v>
      </c>
      <c r="G207" s="251"/>
      <c r="H207" s="251"/>
      <c r="I207" s="251"/>
      <c r="J207" s="251"/>
      <c r="K207" s="251"/>
      <c r="L207" s="251"/>
      <c r="M207" s="324" t="str">
        <f t="shared" si="29"/>
        <v>Not a Lease</v>
      </c>
      <c r="N207" s="321"/>
      <c r="AA207" s="324">
        <f t="shared" si="30"/>
        <v>0</v>
      </c>
      <c r="AB207" s="324">
        <f t="shared" si="31"/>
        <v>0</v>
      </c>
      <c r="AC207" s="324">
        <f t="shared" si="32"/>
        <v>0</v>
      </c>
      <c r="AD207" s="324">
        <f t="shared" si="33"/>
        <v>0</v>
      </c>
      <c r="AG207" s="324">
        <f t="shared" si="28"/>
        <v>0</v>
      </c>
      <c r="AP207" s="324" t="b">
        <f t="shared" si="34"/>
        <v>0</v>
      </c>
    </row>
    <row r="208" spans="4:42" x14ac:dyDescent="0.2">
      <c r="D208" s="251"/>
      <c r="E208" s="348"/>
      <c r="F208" s="345" t="str">
        <f t="shared" si="35"/>
        <v>INVALID</v>
      </c>
      <c r="G208" s="251"/>
      <c r="H208" s="251"/>
      <c r="I208" s="251"/>
      <c r="J208" s="251"/>
      <c r="K208" s="251"/>
      <c r="L208" s="251"/>
      <c r="M208" s="324" t="str">
        <f t="shared" si="29"/>
        <v>Not a Lease</v>
      </c>
      <c r="N208" s="321"/>
      <c r="AA208" s="324">
        <f t="shared" si="30"/>
        <v>0</v>
      </c>
      <c r="AB208" s="324">
        <f t="shared" si="31"/>
        <v>0</v>
      </c>
      <c r="AC208" s="324">
        <f t="shared" si="32"/>
        <v>0</v>
      </c>
      <c r="AD208" s="324">
        <f t="shared" si="33"/>
        <v>0</v>
      </c>
      <c r="AG208" s="324">
        <f t="shared" si="28"/>
        <v>0</v>
      </c>
      <c r="AP208" s="324" t="b">
        <f t="shared" si="34"/>
        <v>0</v>
      </c>
    </row>
    <row r="209" spans="4:42" x14ac:dyDescent="0.2">
      <c r="D209" s="251"/>
      <c r="E209" s="348"/>
      <c r="F209" s="345" t="str">
        <f t="shared" si="35"/>
        <v>INVALID</v>
      </c>
      <c r="G209" s="251"/>
      <c r="H209" s="251"/>
      <c r="I209" s="251"/>
      <c r="J209" s="251"/>
      <c r="K209" s="251"/>
      <c r="L209" s="251"/>
      <c r="M209" s="324" t="str">
        <f t="shared" si="29"/>
        <v>Not a Lease</v>
      </c>
      <c r="N209" s="321"/>
      <c r="AA209" s="324">
        <f t="shared" si="30"/>
        <v>0</v>
      </c>
      <c r="AB209" s="324">
        <f t="shared" si="31"/>
        <v>0</v>
      </c>
      <c r="AC209" s="324">
        <f t="shared" si="32"/>
        <v>0</v>
      </c>
      <c r="AD209" s="324">
        <f t="shared" si="33"/>
        <v>0</v>
      </c>
      <c r="AG209" s="324">
        <f t="shared" si="28"/>
        <v>0</v>
      </c>
      <c r="AP209" s="324" t="b">
        <f t="shared" si="34"/>
        <v>0</v>
      </c>
    </row>
    <row r="210" spans="4:42" x14ac:dyDescent="0.2">
      <c r="D210" s="251"/>
      <c r="E210" s="348"/>
      <c r="F210" s="345" t="str">
        <f t="shared" si="35"/>
        <v>INVALID</v>
      </c>
      <c r="G210" s="251"/>
      <c r="H210" s="251"/>
      <c r="I210" s="251"/>
      <c r="J210" s="251"/>
      <c r="K210" s="251"/>
      <c r="L210" s="251"/>
      <c r="M210" s="324" t="str">
        <f t="shared" si="29"/>
        <v>Not a Lease</v>
      </c>
      <c r="N210" s="321"/>
      <c r="AA210" s="324">
        <f t="shared" si="30"/>
        <v>0</v>
      </c>
      <c r="AB210" s="324">
        <f t="shared" si="31"/>
        <v>0</v>
      </c>
      <c r="AC210" s="324">
        <f t="shared" si="32"/>
        <v>0</v>
      </c>
      <c r="AD210" s="324">
        <f t="shared" si="33"/>
        <v>0</v>
      </c>
      <c r="AG210" s="324">
        <f t="shared" si="28"/>
        <v>0</v>
      </c>
      <c r="AP210" s="324" t="b">
        <f t="shared" si="34"/>
        <v>0</v>
      </c>
    </row>
    <row r="211" spans="4:42" x14ac:dyDescent="0.2">
      <c r="D211" s="251"/>
      <c r="E211" s="348"/>
      <c r="F211" s="345" t="str">
        <f t="shared" si="35"/>
        <v>INVALID</v>
      </c>
      <c r="G211" s="251"/>
      <c r="H211" s="251"/>
      <c r="I211" s="251"/>
      <c r="J211" s="251"/>
      <c r="K211" s="251"/>
      <c r="L211" s="251"/>
      <c r="M211" s="324" t="str">
        <f t="shared" si="29"/>
        <v>Not a Lease</v>
      </c>
      <c r="N211" s="321"/>
      <c r="AA211" s="324">
        <f t="shared" si="30"/>
        <v>0</v>
      </c>
      <c r="AB211" s="324">
        <f t="shared" si="31"/>
        <v>0</v>
      </c>
      <c r="AC211" s="324">
        <f t="shared" si="32"/>
        <v>0</v>
      </c>
      <c r="AD211" s="324">
        <f t="shared" si="33"/>
        <v>0</v>
      </c>
      <c r="AG211" s="324">
        <f t="shared" si="28"/>
        <v>0</v>
      </c>
      <c r="AP211" s="324" t="b">
        <f t="shared" si="34"/>
        <v>0</v>
      </c>
    </row>
    <row r="212" spans="4:42" x14ac:dyDescent="0.2">
      <c r="D212" s="251"/>
      <c r="E212" s="348"/>
      <c r="F212" s="345" t="str">
        <f t="shared" si="35"/>
        <v>INVALID</v>
      </c>
      <c r="G212" s="251"/>
      <c r="H212" s="251"/>
      <c r="I212" s="251"/>
      <c r="J212" s="251"/>
      <c r="K212" s="251"/>
      <c r="L212" s="251"/>
      <c r="M212" s="324" t="str">
        <f t="shared" si="29"/>
        <v>Not a Lease</v>
      </c>
      <c r="N212" s="321"/>
      <c r="AA212" s="324">
        <f t="shared" si="30"/>
        <v>0</v>
      </c>
      <c r="AB212" s="324">
        <f t="shared" si="31"/>
        <v>0</v>
      </c>
      <c r="AC212" s="324">
        <f t="shared" si="32"/>
        <v>0</v>
      </c>
      <c r="AD212" s="324">
        <f t="shared" si="33"/>
        <v>0</v>
      </c>
      <c r="AG212" s="324">
        <f t="shared" si="28"/>
        <v>0</v>
      </c>
      <c r="AP212" s="324" t="b">
        <f t="shared" si="34"/>
        <v>0</v>
      </c>
    </row>
    <row r="213" spans="4:42" x14ac:dyDescent="0.2">
      <c r="D213" s="251"/>
      <c r="E213" s="348"/>
      <c r="F213" s="345" t="str">
        <f t="shared" si="35"/>
        <v>INVALID</v>
      </c>
      <c r="G213" s="251"/>
      <c r="H213" s="251"/>
      <c r="I213" s="251"/>
      <c r="J213" s="251"/>
      <c r="K213" s="251"/>
      <c r="L213" s="251"/>
      <c r="M213" s="324" t="str">
        <f t="shared" si="29"/>
        <v>Not a Lease</v>
      </c>
      <c r="N213" s="321"/>
      <c r="AA213" s="324">
        <f t="shared" si="30"/>
        <v>0</v>
      </c>
      <c r="AB213" s="324">
        <f t="shared" si="31"/>
        <v>0</v>
      </c>
      <c r="AC213" s="324">
        <f t="shared" si="32"/>
        <v>0</v>
      </c>
      <c r="AD213" s="324">
        <f t="shared" si="33"/>
        <v>0</v>
      </c>
      <c r="AG213" s="324">
        <f t="shared" si="28"/>
        <v>0</v>
      </c>
      <c r="AP213" s="324" t="b">
        <f t="shared" si="34"/>
        <v>0</v>
      </c>
    </row>
    <row r="214" spans="4:42" x14ac:dyDescent="0.2">
      <c r="D214" s="251"/>
      <c r="E214" s="348"/>
      <c r="F214" s="345" t="str">
        <f t="shared" si="35"/>
        <v>INVALID</v>
      </c>
      <c r="G214" s="251"/>
      <c r="H214" s="251"/>
      <c r="I214" s="251"/>
      <c r="J214" s="251"/>
      <c r="K214" s="251"/>
      <c r="L214" s="251"/>
      <c r="M214" s="324" t="str">
        <f t="shared" si="29"/>
        <v>Not a Lease</v>
      </c>
      <c r="N214" s="321"/>
      <c r="AA214" s="324">
        <f t="shared" si="30"/>
        <v>0</v>
      </c>
      <c r="AB214" s="324">
        <f t="shared" si="31"/>
        <v>0</v>
      </c>
      <c r="AC214" s="324">
        <f t="shared" si="32"/>
        <v>0</v>
      </c>
      <c r="AD214" s="324">
        <f t="shared" si="33"/>
        <v>0</v>
      </c>
      <c r="AG214" s="324">
        <f t="shared" si="28"/>
        <v>0</v>
      </c>
      <c r="AP214" s="324" t="b">
        <f t="shared" si="34"/>
        <v>0</v>
      </c>
    </row>
    <row r="215" spans="4:42" x14ac:dyDescent="0.2">
      <c r="D215" s="251"/>
      <c r="E215" s="348"/>
      <c r="F215" s="345" t="str">
        <f t="shared" si="35"/>
        <v>INVALID</v>
      </c>
      <c r="G215" s="251"/>
      <c r="H215" s="251"/>
      <c r="I215" s="251"/>
      <c r="J215" s="251"/>
      <c r="K215" s="251"/>
      <c r="L215" s="251"/>
      <c r="M215" s="324" t="str">
        <f t="shared" si="29"/>
        <v>Not a Lease</v>
      </c>
      <c r="N215" s="321"/>
      <c r="AA215" s="324">
        <f t="shared" si="30"/>
        <v>0</v>
      </c>
      <c r="AB215" s="324">
        <f t="shared" si="31"/>
        <v>0</v>
      </c>
      <c r="AC215" s="324">
        <f t="shared" si="32"/>
        <v>0</v>
      </c>
      <c r="AD215" s="324">
        <f t="shared" si="33"/>
        <v>0</v>
      </c>
      <c r="AG215" s="324">
        <f t="shared" si="28"/>
        <v>0</v>
      </c>
      <c r="AP215" s="324" t="b">
        <f t="shared" si="34"/>
        <v>0</v>
      </c>
    </row>
    <row r="216" spans="4:42" x14ac:dyDescent="0.2">
      <c r="D216" s="251"/>
      <c r="E216" s="348"/>
      <c r="F216" s="345" t="str">
        <f t="shared" si="35"/>
        <v>INVALID</v>
      </c>
      <c r="G216" s="251"/>
      <c r="H216" s="251"/>
      <c r="I216" s="251"/>
      <c r="J216" s="251"/>
      <c r="K216" s="251"/>
      <c r="L216" s="251"/>
      <c r="M216" s="324" t="str">
        <f t="shared" si="29"/>
        <v>Not a Lease</v>
      </c>
      <c r="N216" s="321"/>
      <c r="AA216" s="324">
        <f t="shared" si="30"/>
        <v>0</v>
      </c>
      <c r="AB216" s="324">
        <f t="shared" si="31"/>
        <v>0</v>
      </c>
      <c r="AC216" s="324">
        <f t="shared" si="32"/>
        <v>0</v>
      </c>
      <c r="AD216" s="324">
        <f t="shared" si="33"/>
        <v>0</v>
      </c>
      <c r="AG216" s="324">
        <f t="shared" si="28"/>
        <v>0</v>
      </c>
      <c r="AP216" s="324" t="b">
        <f t="shared" si="34"/>
        <v>0</v>
      </c>
    </row>
    <row r="217" spans="4:42" x14ac:dyDescent="0.2">
      <c r="D217" s="251"/>
      <c r="E217" s="348"/>
      <c r="F217" s="345" t="str">
        <f t="shared" si="35"/>
        <v>INVALID</v>
      </c>
      <c r="G217" s="251"/>
      <c r="H217" s="251"/>
      <c r="I217" s="251"/>
      <c r="J217" s="251"/>
      <c r="K217" s="251"/>
      <c r="L217" s="251"/>
      <c r="M217" s="324" t="str">
        <f t="shared" si="29"/>
        <v>Not a Lease</v>
      </c>
      <c r="N217" s="321"/>
      <c r="AA217" s="324">
        <f t="shared" si="30"/>
        <v>0</v>
      </c>
      <c r="AB217" s="324">
        <f t="shared" si="31"/>
        <v>0</v>
      </c>
      <c r="AC217" s="324">
        <f t="shared" si="32"/>
        <v>0</v>
      </c>
      <c r="AD217" s="324">
        <f t="shared" si="33"/>
        <v>0</v>
      </c>
      <c r="AG217" s="324">
        <f t="shared" si="28"/>
        <v>0</v>
      </c>
      <c r="AP217" s="324" t="b">
        <f t="shared" si="34"/>
        <v>0</v>
      </c>
    </row>
    <row r="218" spans="4:42" x14ac:dyDescent="0.2">
      <c r="D218" s="251"/>
      <c r="E218" s="348"/>
      <c r="F218" s="345" t="str">
        <f t="shared" si="35"/>
        <v>INVALID</v>
      </c>
      <c r="G218" s="251"/>
      <c r="H218" s="251"/>
      <c r="I218" s="251"/>
      <c r="J218" s="251"/>
      <c r="K218" s="251"/>
      <c r="L218" s="251"/>
      <c r="M218" s="324" t="str">
        <f t="shared" si="29"/>
        <v>Not a Lease</v>
      </c>
      <c r="N218" s="321"/>
      <c r="AA218" s="324">
        <f t="shared" si="30"/>
        <v>0</v>
      </c>
      <c r="AB218" s="324">
        <f t="shared" si="31"/>
        <v>0</v>
      </c>
      <c r="AC218" s="324">
        <f t="shared" si="32"/>
        <v>0</v>
      </c>
      <c r="AD218" s="324">
        <f t="shared" si="33"/>
        <v>0</v>
      </c>
      <c r="AG218" s="324">
        <f t="shared" si="28"/>
        <v>0</v>
      </c>
      <c r="AP218" s="324" t="b">
        <f t="shared" si="34"/>
        <v>0</v>
      </c>
    </row>
    <row r="219" spans="4:42" x14ac:dyDescent="0.2">
      <c r="D219" s="251"/>
      <c r="E219" s="348"/>
      <c r="F219" s="345" t="str">
        <f t="shared" si="35"/>
        <v>INVALID</v>
      </c>
      <c r="G219" s="251"/>
      <c r="H219" s="251"/>
      <c r="I219" s="251"/>
      <c r="J219" s="251"/>
      <c r="K219" s="251"/>
      <c r="L219" s="251"/>
      <c r="M219" s="324" t="str">
        <f t="shared" si="29"/>
        <v>Not a Lease</v>
      </c>
      <c r="N219" s="321"/>
      <c r="AA219" s="324">
        <f t="shared" si="30"/>
        <v>0</v>
      </c>
      <c r="AB219" s="324">
        <f t="shared" si="31"/>
        <v>0</v>
      </c>
      <c r="AC219" s="324">
        <f t="shared" si="32"/>
        <v>0</v>
      </c>
      <c r="AD219" s="324">
        <f t="shared" si="33"/>
        <v>0</v>
      </c>
      <c r="AG219" s="324">
        <f t="shared" si="28"/>
        <v>0</v>
      </c>
      <c r="AP219" s="324" t="b">
        <f t="shared" si="34"/>
        <v>0</v>
      </c>
    </row>
    <row r="220" spans="4:42" x14ac:dyDescent="0.2">
      <c r="D220" s="251"/>
      <c r="E220" s="348"/>
      <c r="F220" s="345" t="str">
        <f t="shared" si="35"/>
        <v>INVALID</v>
      </c>
      <c r="G220" s="251"/>
      <c r="H220" s="251"/>
      <c r="I220" s="251"/>
      <c r="J220" s="251"/>
      <c r="K220" s="251"/>
      <c r="L220" s="251"/>
      <c r="M220" s="324" t="str">
        <f t="shared" si="29"/>
        <v>Not a Lease</v>
      </c>
      <c r="N220" s="321"/>
      <c r="AA220" s="324">
        <f t="shared" si="30"/>
        <v>0</v>
      </c>
      <c r="AB220" s="324">
        <f t="shared" si="31"/>
        <v>0</v>
      </c>
      <c r="AC220" s="324">
        <f t="shared" si="32"/>
        <v>0</v>
      </c>
      <c r="AD220" s="324">
        <f t="shared" si="33"/>
        <v>0</v>
      </c>
      <c r="AG220" s="324">
        <f t="shared" si="28"/>
        <v>0</v>
      </c>
      <c r="AP220" s="324" t="b">
        <f t="shared" si="34"/>
        <v>0</v>
      </c>
    </row>
    <row r="221" spans="4:42" x14ac:dyDescent="0.2">
      <c r="D221" s="251"/>
      <c r="E221" s="348"/>
      <c r="F221" s="345" t="str">
        <f t="shared" si="35"/>
        <v>INVALID</v>
      </c>
      <c r="G221" s="251"/>
      <c r="H221" s="251"/>
      <c r="I221" s="251"/>
      <c r="J221" s="251"/>
      <c r="K221" s="251"/>
      <c r="L221" s="251"/>
      <c r="M221" s="324" t="str">
        <f t="shared" si="29"/>
        <v>Not a Lease</v>
      </c>
      <c r="N221" s="321"/>
      <c r="AA221" s="324">
        <f t="shared" si="30"/>
        <v>0</v>
      </c>
      <c r="AB221" s="324">
        <f t="shared" si="31"/>
        <v>0</v>
      </c>
      <c r="AC221" s="324">
        <f t="shared" si="32"/>
        <v>0</v>
      </c>
      <c r="AD221" s="324">
        <f t="shared" si="33"/>
        <v>0</v>
      </c>
      <c r="AG221" s="324">
        <f t="shared" si="28"/>
        <v>0</v>
      </c>
      <c r="AP221" s="324" t="b">
        <f t="shared" si="34"/>
        <v>0</v>
      </c>
    </row>
    <row r="222" spans="4:42" x14ac:dyDescent="0.2">
      <c r="D222" s="251"/>
      <c r="E222" s="348"/>
      <c r="F222" s="345" t="str">
        <f t="shared" si="35"/>
        <v>INVALID</v>
      </c>
      <c r="G222" s="251"/>
      <c r="H222" s="251"/>
      <c r="I222" s="251"/>
      <c r="J222" s="251"/>
      <c r="K222" s="251"/>
      <c r="L222" s="251"/>
      <c r="M222" s="324" t="str">
        <f t="shared" si="29"/>
        <v>Not a Lease</v>
      </c>
      <c r="N222" s="321"/>
      <c r="AA222" s="324">
        <f t="shared" si="30"/>
        <v>0</v>
      </c>
      <c r="AB222" s="324">
        <f t="shared" si="31"/>
        <v>0</v>
      </c>
      <c r="AC222" s="324">
        <f t="shared" si="32"/>
        <v>0</v>
      </c>
      <c r="AD222" s="324">
        <f t="shared" si="33"/>
        <v>0</v>
      </c>
      <c r="AG222" s="324">
        <f t="shared" si="28"/>
        <v>0</v>
      </c>
      <c r="AP222" s="324" t="b">
        <f t="shared" si="34"/>
        <v>0</v>
      </c>
    </row>
    <row r="223" spans="4:42" x14ac:dyDescent="0.2">
      <c r="D223" s="251"/>
      <c r="E223" s="348"/>
      <c r="F223" s="345" t="str">
        <f t="shared" si="35"/>
        <v>INVALID</v>
      </c>
      <c r="G223" s="251"/>
      <c r="H223" s="251"/>
      <c r="I223" s="251"/>
      <c r="J223" s="251"/>
      <c r="K223" s="251"/>
      <c r="L223" s="251"/>
      <c r="M223" s="324" t="str">
        <f t="shared" si="29"/>
        <v>Not a Lease</v>
      </c>
      <c r="N223" s="321"/>
      <c r="AA223" s="324">
        <f t="shared" si="30"/>
        <v>0</v>
      </c>
      <c r="AB223" s="324">
        <f t="shared" si="31"/>
        <v>0</v>
      </c>
      <c r="AC223" s="324">
        <f t="shared" si="32"/>
        <v>0</v>
      </c>
      <c r="AD223" s="324">
        <f t="shared" si="33"/>
        <v>0</v>
      </c>
      <c r="AG223" s="324">
        <f t="shared" si="28"/>
        <v>0</v>
      </c>
      <c r="AP223" s="324" t="b">
        <f t="shared" si="34"/>
        <v>0</v>
      </c>
    </row>
    <row r="224" spans="4:42" x14ac:dyDescent="0.2">
      <c r="D224" s="251"/>
      <c r="E224" s="348"/>
      <c r="F224" s="345" t="str">
        <f t="shared" si="35"/>
        <v>INVALID</v>
      </c>
      <c r="G224" s="251"/>
      <c r="H224" s="251"/>
      <c r="I224" s="251"/>
      <c r="J224" s="251"/>
      <c r="K224" s="251"/>
      <c r="L224" s="251"/>
      <c r="M224" s="324" t="str">
        <f t="shared" si="29"/>
        <v>Not a Lease</v>
      </c>
      <c r="N224" s="321"/>
      <c r="AA224" s="324">
        <f t="shared" si="30"/>
        <v>0</v>
      </c>
      <c r="AB224" s="324">
        <f t="shared" si="31"/>
        <v>0</v>
      </c>
      <c r="AC224" s="324">
        <f t="shared" si="32"/>
        <v>0</v>
      </c>
      <c r="AD224" s="324">
        <f t="shared" si="33"/>
        <v>0</v>
      </c>
      <c r="AG224" s="324">
        <f t="shared" si="28"/>
        <v>0</v>
      </c>
      <c r="AP224" s="324" t="b">
        <f t="shared" si="34"/>
        <v>0</v>
      </c>
    </row>
    <row r="225" spans="4:42" x14ac:dyDescent="0.2">
      <c r="D225" s="251"/>
      <c r="E225" s="348"/>
      <c r="F225" s="345" t="str">
        <f t="shared" si="35"/>
        <v>INVALID</v>
      </c>
      <c r="G225" s="251"/>
      <c r="H225" s="251"/>
      <c r="I225" s="251"/>
      <c r="J225" s="251"/>
      <c r="K225" s="251"/>
      <c r="L225" s="251"/>
      <c r="M225" s="324" t="str">
        <f t="shared" si="29"/>
        <v>Not a Lease</v>
      </c>
      <c r="N225" s="321"/>
      <c r="AA225" s="324">
        <f t="shared" si="30"/>
        <v>0</v>
      </c>
      <c r="AB225" s="324">
        <f t="shared" si="31"/>
        <v>0</v>
      </c>
      <c r="AC225" s="324">
        <f t="shared" si="32"/>
        <v>0</v>
      </c>
      <c r="AD225" s="324">
        <f t="shared" si="33"/>
        <v>0</v>
      </c>
      <c r="AG225" s="324">
        <f t="shared" si="28"/>
        <v>0</v>
      </c>
      <c r="AP225" s="324" t="b">
        <f t="shared" si="34"/>
        <v>0</v>
      </c>
    </row>
    <row r="226" spans="4:42" x14ac:dyDescent="0.2">
      <c r="D226" s="251"/>
      <c r="E226" s="348"/>
      <c r="F226" s="345" t="str">
        <f t="shared" si="35"/>
        <v>INVALID</v>
      </c>
      <c r="G226" s="251"/>
      <c r="H226" s="251"/>
      <c r="I226" s="251"/>
      <c r="J226" s="251"/>
      <c r="K226" s="251"/>
      <c r="L226" s="251"/>
      <c r="M226" s="324" t="str">
        <f t="shared" si="29"/>
        <v>Not a Lease</v>
      </c>
      <c r="N226" s="321"/>
      <c r="AA226" s="324">
        <f t="shared" si="30"/>
        <v>0</v>
      </c>
      <c r="AB226" s="324">
        <f t="shared" si="31"/>
        <v>0</v>
      </c>
      <c r="AC226" s="324">
        <f t="shared" si="32"/>
        <v>0</v>
      </c>
      <c r="AD226" s="324">
        <f t="shared" si="33"/>
        <v>0</v>
      </c>
      <c r="AG226" s="324">
        <f t="shared" si="28"/>
        <v>0</v>
      </c>
      <c r="AP226" s="324" t="b">
        <f t="shared" si="34"/>
        <v>0</v>
      </c>
    </row>
    <row r="227" spans="4:42" x14ac:dyDescent="0.2">
      <c r="D227" s="251"/>
      <c r="E227" s="348"/>
      <c r="F227" s="345" t="str">
        <f t="shared" si="35"/>
        <v>INVALID</v>
      </c>
      <c r="G227" s="251"/>
      <c r="H227" s="251"/>
      <c r="I227" s="251"/>
      <c r="J227" s="251"/>
      <c r="K227" s="251"/>
      <c r="L227" s="251"/>
      <c r="M227" s="324" t="str">
        <f t="shared" si="29"/>
        <v>Not a Lease</v>
      </c>
      <c r="N227" s="321"/>
      <c r="AA227" s="324">
        <f t="shared" si="30"/>
        <v>0</v>
      </c>
      <c r="AB227" s="324">
        <f t="shared" si="31"/>
        <v>0</v>
      </c>
      <c r="AC227" s="324">
        <f t="shared" si="32"/>
        <v>0</v>
      </c>
      <c r="AD227" s="324">
        <f t="shared" si="33"/>
        <v>0</v>
      </c>
      <c r="AG227" s="324">
        <f t="shared" si="28"/>
        <v>0</v>
      </c>
      <c r="AP227" s="324" t="b">
        <f t="shared" si="34"/>
        <v>0</v>
      </c>
    </row>
    <row r="228" spans="4:42" x14ac:dyDescent="0.2">
      <c r="D228" s="251"/>
      <c r="E228" s="348"/>
      <c r="F228" s="345" t="str">
        <f t="shared" si="35"/>
        <v>INVALID</v>
      </c>
      <c r="G228" s="251"/>
      <c r="H228" s="251"/>
      <c r="I228" s="251"/>
      <c r="J228" s="251"/>
      <c r="K228" s="251"/>
      <c r="L228" s="251"/>
      <c r="M228" s="324" t="str">
        <f t="shared" si="29"/>
        <v>Not a Lease</v>
      </c>
      <c r="N228" s="321"/>
      <c r="AA228" s="324">
        <f t="shared" si="30"/>
        <v>0</v>
      </c>
      <c r="AB228" s="324">
        <f t="shared" si="31"/>
        <v>0</v>
      </c>
      <c r="AC228" s="324">
        <f t="shared" si="32"/>
        <v>0</v>
      </c>
      <c r="AD228" s="324">
        <f t="shared" si="33"/>
        <v>0</v>
      </c>
      <c r="AG228" s="324">
        <f t="shared" si="28"/>
        <v>0</v>
      </c>
      <c r="AP228" s="324" t="b">
        <f t="shared" si="34"/>
        <v>0</v>
      </c>
    </row>
    <row r="229" spans="4:42" x14ac:dyDescent="0.2">
      <c r="D229" s="251"/>
      <c r="E229" s="348"/>
      <c r="F229" s="345" t="str">
        <f t="shared" si="35"/>
        <v>INVALID</v>
      </c>
      <c r="G229" s="251"/>
      <c r="H229" s="251"/>
      <c r="I229" s="251"/>
      <c r="J229" s="251"/>
      <c r="K229" s="251"/>
      <c r="L229" s="251"/>
      <c r="M229" s="324" t="str">
        <f t="shared" si="29"/>
        <v>Not a Lease</v>
      </c>
      <c r="N229" s="321"/>
      <c r="AA229" s="324">
        <f t="shared" si="30"/>
        <v>0</v>
      </c>
      <c r="AB229" s="324">
        <f t="shared" si="31"/>
        <v>0</v>
      </c>
      <c r="AC229" s="324">
        <f t="shared" si="32"/>
        <v>0</v>
      </c>
      <c r="AD229" s="324">
        <f t="shared" si="33"/>
        <v>0</v>
      </c>
      <c r="AG229" s="324">
        <f t="shared" si="28"/>
        <v>0</v>
      </c>
      <c r="AP229" s="324" t="b">
        <f t="shared" si="34"/>
        <v>0</v>
      </c>
    </row>
    <row r="230" spans="4:42" x14ac:dyDescent="0.2">
      <c r="D230" s="251"/>
      <c r="E230" s="348"/>
      <c r="F230" s="345" t="str">
        <f t="shared" si="35"/>
        <v>INVALID</v>
      </c>
      <c r="G230" s="251"/>
      <c r="H230" s="251"/>
      <c r="I230" s="251"/>
      <c r="J230" s="251"/>
      <c r="K230" s="251"/>
      <c r="L230" s="251"/>
      <c r="M230" s="324" t="str">
        <f t="shared" si="29"/>
        <v>Not a Lease</v>
      </c>
      <c r="N230" s="321"/>
      <c r="AA230" s="324">
        <f t="shared" si="30"/>
        <v>0</v>
      </c>
      <c r="AB230" s="324">
        <f t="shared" si="31"/>
        <v>0</v>
      </c>
      <c r="AC230" s="324">
        <f t="shared" si="32"/>
        <v>0</v>
      </c>
      <c r="AD230" s="324">
        <f t="shared" si="33"/>
        <v>0</v>
      </c>
      <c r="AG230" s="324">
        <f t="shared" si="28"/>
        <v>0</v>
      </c>
      <c r="AP230" s="324" t="b">
        <f t="shared" si="34"/>
        <v>0</v>
      </c>
    </row>
    <row r="231" spans="4:42" x14ac:dyDescent="0.2">
      <c r="D231" s="251"/>
      <c r="E231" s="348"/>
      <c r="F231" s="345" t="str">
        <f t="shared" si="35"/>
        <v>INVALID</v>
      </c>
      <c r="G231" s="251"/>
      <c r="H231" s="251"/>
      <c r="I231" s="251"/>
      <c r="J231" s="251"/>
      <c r="K231" s="251"/>
      <c r="L231" s="251"/>
      <c r="M231" s="324" t="str">
        <f t="shared" si="29"/>
        <v>Not a Lease</v>
      </c>
      <c r="N231" s="321"/>
      <c r="AA231" s="324">
        <f t="shared" si="30"/>
        <v>0</v>
      </c>
      <c r="AB231" s="324">
        <f t="shared" si="31"/>
        <v>0</v>
      </c>
      <c r="AC231" s="324">
        <f t="shared" si="32"/>
        <v>0</v>
      </c>
      <c r="AD231" s="324">
        <f t="shared" si="33"/>
        <v>0</v>
      </c>
      <c r="AG231" s="324">
        <f t="shared" si="28"/>
        <v>0</v>
      </c>
      <c r="AP231" s="324" t="b">
        <f t="shared" si="34"/>
        <v>0</v>
      </c>
    </row>
    <row r="232" spans="4:42" x14ac:dyDescent="0.2">
      <c r="D232" s="251"/>
      <c r="E232" s="348"/>
      <c r="F232" s="345" t="str">
        <f t="shared" si="35"/>
        <v>INVALID</v>
      </c>
      <c r="G232" s="251"/>
      <c r="H232" s="251"/>
      <c r="I232" s="251"/>
      <c r="J232" s="251"/>
      <c r="K232" s="251"/>
      <c r="L232" s="251"/>
      <c r="M232" s="324" t="str">
        <f t="shared" si="29"/>
        <v>Not a Lease</v>
      </c>
      <c r="N232" s="321"/>
      <c r="AA232" s="324">
        <f t="shared" si="30"/>
        <v>0</v>
      </c>
      <c r="AB232" s="324">
        <f t="shared" si="31"/>
        <v>0</v>
      </c>
      <c r="AC232" s="324">
        <f t="shared" si="32"/>
        <v>0</v>
      </c>
      <c r="AD232" s="324">
        <f t="shared" si="33"/>
        <v>0</v>
      </c>
      <c r="AG232" s="324">
        <f t="shared" si="28"/>
        <v>0</v>
      </c>
      <c r="AP232" s="324" t="b">
        <f t="shared" si="34"/>
        <v>0</v>
      </c>
    </row>
    <row r="233" spans="4:42" x14ac:dyDescent="0.2">
      <c r="D233" s="251"/>
      <c r="E233" s="348"/>
      <c r="F233" s="345" t="str">
        <f t="shared" si="35"/>
        <v>INVALID</v>
      </c>
      <c r="G233" s="251"/>
      <c r="H233" s="251"/>
      <c r="I233" s="251"/>
      <c r="J233" s="251"/>
      <c r="K233" s="251"/>
      <c r="L233" s="251"/>
      <c r="M233" s="324" t="str">
        <f t="shared" si="29"/>
        <v>Not a Lease</v>
      </c>
      <c r="N233" s="321"/>
      <c r="AA233" s="324">
        <f t="shared" si="30"/>
        <v>0</v>
      </c>
      <c r="AB233" s="324">
        <f t="shared" si="31"/>
        <v>0</v>
      </c>
      <c r="AC233" s="324">
        <f t="shared" si="32"/>
        <v>0</v>
      </c>
      <c r="AD233" s="324">
        <f t="shared" si="33"/>
        <v>0</v>
      </c>
      <c r="AG233" s="324">
        <f t="shared" si="28"/>
        <v>0</v>
      </c>
      <c r="AP233" s="324" t="b">
        <f t="shared" si="34"/>
        <v>0</v>
      </c>
    </row>
    <row r="234" spans="4:42" x14ac:dyDescent="0.2">
      <c r="D234" s="251"/>
      <c r="E234" s="348"/>
      <c r="F234" s="345" t="str">
        <f t="shared" si="35"/>
        <v>INVALID</v>
      </c>
      <c r="G234" s="251"/>
      <c r="H234" s="251"/>
      <c r="I234" s="251"/>
      <c r="J234" s="251"/>
      <c r="K234" s="251"/>
      <c r="L234" s="251"/>
      <c r="M234" s="324" t="str">
        <f t="shared" si="29"/>
        <v>Not a Lease</v>
      </c>
      <c r="N234" s="321"/>
      <c r="AA234" s="324">
        <f t="shared" si="30"/>
        <v>0</v>
      </c>
      <c r="AB234" s="324">
        <f t="shared" si="31"/>
        <v>0</v>
      </c>
      <c r="AC234" s="324">
        <f t="shared" si="32"/>
        <v>0</v>
      </c>
      <c r="AD234" s="324">
        <f t="shared" si="33"/>
        <v>0</v>
      </c>
      <c r="AG234" s="324">
        <f t="shared" si="28"/>
        <v>0</v>
      </c>
      <c r="AP234" s="324" t="b">
        <f t="shared" si="34"/>
        <v>0</v>
      </c>
    </row>
    <row r="235" spans="4:42" x14ac:dyDescent="0.2">
      <c r="D235" s="251"/>
      <c r="E235" s="348"/>
      <c r="F235" s="345" t="str">
        <f t="shared" si="35"/>
        <v>INVALID</v>
      </c>
      <c r="G235" s="251"/>
      <c r="H235" s="251"/>
      <c r="I235" s="251"/>
      <c r="J235" s="251"/>
      <c r="K235" s="251"/>
      <c r="L235" s="251"/>
      <c r="M235" s="324" t="str">
        <f t="shared" si="29"/>
        <v>Not a Lease</v>
      </c>
      <c r="N235" s="321"/>
      <c r="AA235" s="324">
        <f t="shared" si="30"/>
        <v>0</v>
      </c>
      <c r="AB235" s="324">
        <f t="shared" si="31"/>
        <v>0</v>
      </c>
      <c r="AC235" s="324">
        <f t="shared" si="32"/>
        <v>0</v>
      </c>
      <c r="AD235" s="324">
        <f t="shared" si="33"/>
        <v>0</v>
      </c>
      <c r="AG235" s="324">
        <f t="shared" si="28"/>
        <v>0</v>
      </c>
      <c r="AP235" s="324" t="b">
        <f t="shared" si="34"/>
        <v>0</v>
      </c>
    </row>
    <row r="236" spans="4:42" x14ac:dyDescent="0.2">
      <c r="D236" s="251"/>
      <c r="E236" s="348"/>
      <c r="F236" s="345" t="str">
        <f t="shared" si="35"/>
        <v>INVALID</v>
      </c>
      <c r="G236" s="251"/>
      <c r="H236" s="251"/>
      <c r="I236" s="251"/>
      <c r="J236" s="251"/>
      <c r="K236" s="251"/>
      <c r="L236" s="251"/>
      <c r="M236" s="324" t="str">
        <f t="shared" si="29"/>
        <v>Not a Lease</v>
      </c>
      <c r="N236" s="321"/>
      <c r="AA236" s="324">
        <f t="shared" si="30"/>
        <v>0</v>
      </c>
      <c r="AB236" s="324">
        <f t="shared" si="31"/>
        <v>0</v>
      </c>
      <c r="AC236" s="324">
        <f t="shared" si="32"/>
        <v>0</v>
      </c>
      <c r="AD236" s="324">
        <f t="shared" si="33"/>
        <v>0</v>
      </c>
      <c r="AG236" s="324">
        <f t="shared" si="28"/>
        <v>0</v>
      </c>
      <c r="AP236" s="324" t="b">
        <f t="shared" si="34"/>
        <v>0</v>
      </c>
    </row>
    <row r="237" spans="4:42" x14ac:dyDescent="0.2">
      <c r="D237" s="251"/>
      <c r="E237" s="348"/>
      <c r="F237" s="345" t="str">
        <f t="shared" si="35"/>
        <v>INVALID</v>
      </c>
      <c r="G237" s="251"/>
      <c r="H237" s="251"/>
      <c r="I237" s="251"/>
      <c r="J237" s="251"/>
      <c r="K237" s="251"/>
      <c r="L237" s="251"/>
      <c r="M237" s="324" t="str">
        <f t="shared" si="29"/>
        <v>Not a Lease</v>
      </c>
      <c r="N237" s="321"/>
      <c r="AA237" s="324">
        <f t="shared" si="30"/>
        <v>0</v>
      </c>
      <c r="AB237" s="324">
        <f t="shared" si="31"/>
        <v>0</v>
      </c>
      <c r="AC237" s="324">
        <f t="shared" si="32"/>
        <v>0</v>
      </c>
      <c r="AD237" s="324">
        <f t="shared" si="33"/>
        <v>0</v>
      </c>
      <c r="AG237" s="324">
        <f t="shared" si="28"/>
        <v>0</v>
      </c>
      <c r="AP237" s="324" t="b">
        <f t="shared" si="34"/>
        <v>0</v>
      </c>
    </row>
    <row r="238" spans="4:42" x14ac:dyDescent="0.2">
      <c r="D238" s="251"/>
      <c r="E238" s="348"/>
      <c r="F238" s="345" t="str">
        <f t="shared" si="35"/>
        <v>INVALID</v>
      </c>
      <c r="G238" s="251"/>
      <c r="H238" s="251"/>
      <c r="I238" s="251"/>
      <c r="J238" s="251"/>
      <c r="K238" s="251"/>
      <c r="L238" s="251"/>
      <c r="M238" s="324" t="str">
        <f t="shared" si="29"/>
        <v>Not a Lease</v>
      </c>
      <c r="N238" s="321"/>
      <c r="AA238" s="324">
        <f t="shared" si="30"/>
        <v>0</v>
      </c>
      <c r="AB238" s="324">
        <f t="shared" si="31"/>
        <v>0</v>
      </c>
      <c r="AC238" s="324">
        <f t="shared" si="32"/>
        <v>0</v>
      </c>
      <c r="AD238" s="324">
        <f t="shared" si="33"/>
        <v>0</v>
      </c>
      <c r="AG238" s="324">
        <f t="shared" si="28"/>
        <v>0</v>
      </c>
      <c r="AP238" s="324" t="b">
        <f t="shared" si="34"/>
        <v>0</v>
      </c>
    </row>
    <row r="239" spans="4:42" x14ac:dyDescent="0.2">
      <c r="D239" s="251"/>
      <c r="E239" s="348"/>
      <c r="F239" s="345" t="str">
        <f t="shared" si="35"/>
        <v>INVALID</v>
      </c>
      <c r="G239" s="251"/>
      <c r="H239" s="251"/>
      <c r="I239" s="251"/>
      <c r="J239" s="251"/>
      <c r="K239" s="251"/>
      <c r="L239" s="251"/>
      <c r="M239" s="324" t="str">
        <f t="shared" si="29"/>
        <v>Not a Lease</v>
      </c>
      <c r="N239" s="321"/>
      <c r="AA239" s="324">
        <f t="shared" si="30"/>
        <v>0</v>
      </c>
      <c r="AB239" s="324">
        <f t="shared" si="31"/>
        <v>0</v>
      </c>
      <c r="AC239" s="324">
        <f t="shared" si="32"/>
        <v>0</v>
      </c>
      <c r="AD239" s="324">
        <f t="shared" si="33"/>
        <v>0</v>
      </c>
      <c r="AG239" s="324">
        <f t="shared" si="28"/>
        <v>0</v>
      </c>
      <c r="AP239" s="324" t="b">
        <f t="shared" si="34"/>
        <v>0</v>
      </c>
    </row>
    <row r="240" spans="4:42" x14ac:dyDescent="0.2">
      <c r="D240" s="251"/>
      <c r="E240" s="348"/>
      <c r="F240" s="345" t="str">
        <f t="shared" si="35"/>
        <v>INVALID</v>
      </c>
      <c r="G240" s="251"/>
      <c r="H240" s="251"/>
      <c r="I240" s="251"/>
      <c r="J240" s="251"/>
      <c r="K240" s="251"/>
      <c r="L240" s="251"/>
      <c r="M240" s="324" t="str">
        <f t="shared" si="29"/>
        <v>Not a Lease</v>
      </c>
      <c r="N240" s="321"/>
      <c r="AA240" s="324">
        <f t="shared" si="30"/>
        <v>0</v>
      </c>
      <c r="AB240" s="324">
        <f t="shared" si="31"/>
        <v>0</v>
      </c>
      <c r="AC240" s="324">
        <f t="shared" si="32"/>
        <v>0</v>
      </c>
      <c r="AD240" s="324">
        <f t="shared" si="33"/>
        <v>0</v>
      </c>
      <c r="AG240" s="324">
        <f t="shared" si="28"/>
        <v>0</v>
      </c>
      <c r="AP240" s="324" t="b">
        <f t="shared" si="34"/>
        <v>0</v>
      </c>
    </row>
    <row r="241" spans="4:42" x14ac:dyDescent="0.2">
      <c r="D241" s="251"/>
      <c r="E241" s="348"/>
      <c r="F241" s="345" t="str">
        <f t="shared" si="35"/>
        <v>INVALID</v>
      </c>
      <c r="G241" s="251"/>
      <c r="H241" s="251"/>
      <c r="I241" s="251"/>
      <c r="J241" s="251"/>
      <c r="K241" s="251"/>
      <c r="L241" s="251"/>
      <c r="M241" s="324" t="str">
        <f t="shared" si="29"/>
        <v>Not a Lease</v>
      </c>
      <c r="N241" s="321"/>
      <c r="AA241" s="324">
        <f t="shared" si="30"/>
        <v>0</v>
      </c>
      <c r="AB241" s="324">
        <f t="shared" si="31"/>
        <v>0</v>
      </c>
      <c r="AC241" s="324">
        <f t="shared" si="32"/>
        <v>0</v>
      </c>
      <c r="AD241" s="324">
        <f t="shared" si="33"/>
        <v>0</v>
      </c>
      <c r="AG241" s="324">
        <f t="shared" si="28"/>
        <v>0</v>
      </c>
      <c r="AP241" s="324" t="b">
        <f t="shared" si="34"/>
        <v>0</v>
      </c>
    </row>
    <row r="242" spans="4:42" x14ac:dyDescent="0.2">
      <c r="D242" s="251"/>
      <c r="E242" s="348"/>
      <c r="F242" s="345" t="str">
        <f t="shared" si="35"/>
        <v>INVALID</v>
      </c>
      <c r="G242" s="251"/>
      <c r="H242" s="251"/>
      <c r="I242" s="251"/>
      <c r="J242" s="251"/>
      <c r="K242" s="251"/>
      <c r="L242" s="251"/>
      <c r="M242" s="324" t="str">
        <f t="shared" si="29"/>
        <v>Not a Lease</v>
      </c>
      <c r="N242" s="321"/>
      <c r="AA242" s="324">
        <f t="shared" si="30"/>
        <v>0</v>
      </c>
      <c r="AB242" s="324">
        <f t="shared" si="31"/>
        <v>0</v>
      </c>
      <c r="AC242" s="324">
        <f t="shared" si="32"/>
        <v>0</v>
      </c>
      <c r="AD242" s="324">
        <f t="shared" si="33"/>
        <v>0</v>
      </c>
      <c r="AG242" s="324">
        <f t="shared" si="28"/>
        <v>0</v>
      </c>
      <c r="AP242" s="324" t="b">
        <f t="shared" si="34"/>
        <v>0</v>
      </c>
    </row>
    <row r="243" spans="4:42" x14ac:dyDescent="0.2">
      <c r="D243" s="251"/>
      <c r="E243" s="348"/>
      <c r="F243" s="345" t="str">
        <f t="shared" si="35"/>
        <v>INVALID</v>
      </c>
      <c r="G243" s="251"/>
      <c r="H243" s="251"/>
      <c r="I243" s="251"/>
      <c r="J243" s="251"/>
      <c r="K243" s="251"/>
      <c r="L243" s="251"/>
      <c r="M243" s="324" t="str">
        <f t="shared" si="29"/>
        <v>Not a Lease</v>
      </c>
      <c r="N243" s="321"/>
      <c r="AA243" s="324">
        <f t="shared" si="30"/>
        <v>0</v>
      </c>
      <c r="AB243" s="324">
        <f t="shared" si="31"/>
        <v>0</v>
      </c>
      <c r="AC243" s="324">
        <f t="shared" si="32"/>
        <v>0</v>
      </c>
      <c r="AD243" s="324">
        <f t="shared" si="33"/>
        <v>0</v>
      </c>
      <c r="AG243" s="324">
        <f t="shared" si="28"/>
        <v>0</v>
      </c>
      <c r="AP243" s="324" t="b">
        <f t="shared" si="34"/>
        <v>0</v>
      </c>
    </row>
    <row r="244" spans="4:42" x14ac:dyDescent="0.2">
      <c r="D244" s="251"/>
      <c r="E244" s="348"/>
      <c r="F244" s="345" t="str">
        <f t="shared" si="35"/>
        <v>INVALID</v>
      </c>
      <c r="G244" s="251"/>
      <c r="H244" s="251"/>
      <c r="I244" s="251"/>
      <c r="J244" s="251"/>
      <c r="K244" s="251"/>
      <c r="L244" s="251"/>
      <c r="M244" s="324" t="str">
        <f t="shared" si="29"/>
        <v>Not a Lease</v>
      </c>
      <c r="N244" s="321"/>
      <c r="AA244" s="324">
        <f t="shared" si="30"/>
        <v>0</v>
      </c>
      <c r="AB244" s="324">
        <f t="shared" si="31"/>
        <v>0</v>
      </c>
      <c r="AC244" s="324">
        <f t="shared" si="32"/>
        <v>0</v>
      </c>
      <c r="AD244" s="324">
        <f t="shared" si="33"/>
        <v>0</v>
      </c>
      <c r="AG244" s="324">
        <f t="shared" si="28"/>
        <v>0</v>
      </c>
      <c r="AP244" s="324" t="b">
        <f t="shared" si="34"/>
        <v>0</v>
      </c>
    </row>
    <row r="245" spans="4:42" x14ac:dyDescent="0.2">
      <c r="D245" s="251"/>
      <c r="E245" s="348"/>
      <c r="F245" s="345" t="str">
        <f t="shared" si="35"/>
        <v>INVALID</v>
      </c>
      <c r="G245" s="251"/>
      <c r="H245" s="251"/>
      <c r="I245" s="251"/>
      <c r="J245" s="251"/>
      <c r="K245" s="251"/>
      <c r="L245" s="251"/>
      <c r="M245" s="324" t="str">
        <f t="shared" si="29"/>
        <v>Not a Lease</v>
      </c>
      <c r="N245" s="321"/>
      <c r="AA245" s="324">
        <f t="shared" si="30"/>
        <v>0</v>
      </c>
      <c r="AB245" s="324">
        <f t="shared" si="31"/>
        <v>0</v>
      </c>
      <c r="AC245" s="324">
        <f t="shared" si="32"/>
        <v>0</v>
      </c>
      <c r="AD245" s="324">
        <f t="shared" si="33"/>
        <v>0</v>
      </c>
      <c r="AG245" s="324">
        <f t="shared" si="28"/>
        <v>0</v>
      </c>
      <c r="AP245" s="324" t="b">
        <f t="shared" si="34"/>
        <v>0</v>
      </c>
    </row>
    <row r="246" spans="4:42" x14ac:dyDescent="0.2">
      <c r="D246" s="251"/>
      <c r="E246" s="348"/>
      <c r="F246" s="345" t="str">
        <f t="shared" si="35"/>
        <v>INVALID</v>
      </c>
      <c r="G246" s="251"/>
      <c r="H246" s="251"/>
      <c r="I246" s="251"/>
      <c r="J246" s="251"/>
      <c r="K246" s="251"/>
      <c r="L246" s="251"/>
      <c r="M246" s="324" t="str">
        <f t="shared" si="29"/>
        <v>Not a Lease</v>
      </c>
      <c r="N246" s="321"/>
      <c r="AA246" s="324">
        <f t="shared" si="30"/>
        <v>0</v>
      </c>
      <c r="AB246" s="324">
        <f t="shared" si="31"/>
        <v>0</v>
      </c>
      <c r="AC246" s="324">
        <f t="shared" si="32"/>
        <v>0</v>
      </c>
      <c r="AD246" s="324">
        <f t="shared" si="33"/>
        <v>0</v>
      </c>
      <c r="AG246" s="324">
        <f t="shared" si="28"/>
        <v>0</v>
      </c>
      <c r="AP246" s="324" t="b">
        <f t="shared" si="34"/>
        <v>0</v>
      </c>
    </row>
    <row r="247" spans="4:42" x14ac:dyDescent="0.2">
      <c r="D247" s="251"/>
      <c r="E247" s="348"/>
      <c r="F247" s="345" t="str">
        <f t="shared" si="35"/>
        <v>INVALID</v>
      </c>
      <c r="G247" s="251"/>
      <c r="H247" s="251"/>
      <c r="I247" s="251"/>
      <c r="J247" s="251"/>
      <c r="K247" s="251"/>
      <c r="L247" s="251"/>
      <c r="M247" s="324" t="str">
        <f t="shared" si="29"/>
        <v>Not a Lease</v>
      </c>
      <c r="N247" s="321"/>
      <c r="AA247" s="324">
        <f t="shared" si="30"/>
        <v>0</v>
      </c>
      <c r="AB247" s="324">
        <f t="shared" si="31"/>
        <v>0</v>
      </c>
      <c r="AC247" s="324">
        <f t="shared" si="32"/>
        <v>0</v>
      </c>
      <c r="AD247" s="324">
        <f t="shared" si="33"/>
        <v>0</v>
      </c>
      <c r="AG247" s="324">
        <f t="shared" si="28"/>
        <v>0</v>
      </c>
      <c r="AP247" s="324" t="b">
        <f t="shared" si="34"/>
        <v>0</v>
      </c>
    </row>
    <row r="248" spans="4:42" x14ac:dyDescent="0.2">
      <c r="D248" s="251"/>
      <c r="E248" s="348"/>
      <c r="F248" s="345" t="str">
        <f t="shared" si="35"/>
        <v>INVALID</v>
      </c>
      <c r="G248" s="251"/>
      <c r="H248" s="251"/>
      <c r="I248" s="251"/>
      <c r="J248" s="251"/>
      <c r="K248" s="251"/>
      <c r="L248" s="251"/>
      <c r="M248" s="324" t="str">
        <f t="shared" si="29"/>
        <v>Not a Lease</v>
      </c>
      <c r="N248" s="321"/>
      <c r="AA248" s="324">
        <f t="shared" si="30"/>
        <v>0</v>
      </c>
      <c r="AB248" s="324">
        <f t="shared" si="31"/>
        <v>0</v>
      </c>
      <c r="AC248" s="324">
        <f t="shared" si="32"/>
        <v>0</v>
      </c>
      <c r="AD248" s="324">
        <f t="shared" si="33"/>
        <v>0</v>
      </c>
      <c r="AG248" s="324">
        <f t="shared" si="28"/>
        <v>0</v>
      </c>
      <c r="AP248" s="324" t="b">
        <f t="shared" si="34"/>
        <v>0</v>
      </c>
    </row>
    <row r="249" spans="4:42" x14ac:dyDescent="0.2">
      <c r="D249" s="251"/>
      <c r="E249" s="348"/>
      <c r="F249" s="345" t="str">
        <f t="shared" si="35"/>
        <v>INVALID</v>
      </c>
      <c r="G249" s="251"/>
      <c r="H249" s="251"/>
      <c r="I249" s="251"/>
      <c r="J249" s="251"/>
      <c r="K249" s="251"/>
      <c r="L249" s="251"/>
      <c r="M249" s="324" t="str">
        <f t="shared" si="29"/>
        <v>Not a Lease</v>
      </c>
      <c r="N249" s="321"/>
      <c r="AA249" s="324">
        <f t="shared" si="30"/>
        <v>0</v>
      </c>
      <c r="AB249" s="324">
        <f t="shared" si="31"/>
        <v>0</v>
      </c>
      <c r="AC249" s="324">
        <f t="shared" si="32"/>
        <v>0</v>
      </c>
      <c r="AD249" s="324">
        <f t="shared" si="33"/>
        <v>0</v>
      </c>
      <c r="AG249" s="324">
        <f t="shared" si="28"/>
        <v>0</v>
      </c>
      <c r="AP249" s="324" t="b">
        <f t="shared" si="34"/>
        <v>0</v>
      </c>
    </row>
    <row r="250" spans="4:42" x14ac:dyDescent="0.2">
      <c r="D250" s="251"/>
      <c r="E250" s="348"/>
      <c r="F250" s="345" t="str">
        <f t="shared" si="35"/>
        <v>INVALID</v>
      </c>
      <c r="G250" s="251"/>
      <c r="H250" s="251"/>
      <c r="I250" s="251"/>
      <c r="J250" s="251"/>
      <c r="K250" s="251"/>
      <c r="L250" s="251"/>
      <c r="M250" s="324" t="str">
        <f t="shared" si="29"/>
        <v>Not a Lease</v>
      </c>
      <c r="N250" s="321"/>
      <c r="AA250" s="324">
        <f t="shared" si="30"/>
        <v>0</v>
      </c>
      <c r="AB250" s="324">
        <f t="shared" si="31"/>
        <v>0</v>
      </c>
      <c r="AC250" s="324">
        <f t="shared" si="32"/>
        <v>0</v>
      </c>
      <c r="AD250" s="324">
        <f t="shared" si="33"/>
        <v>0</v>
      </c>
      <c r="AG250" s="324">
        <f t="shared" si="28"/>
        <v>0</v>
      </c>
      <c r="AP250" s="324" t="b">
        <f t="shared" si="34"/>
        <v>0</v>
      </c>
    </row>
    <row r="251" spans="4:42" x14ac:dyDescent="0.2">
      <c r="D251" s="251"/>
      <c r="E251" s="348"/>
      <c r="F251" s="345" t="str">
        <f t="shared" si="35"/>
        <v>INVALID</v>
      </c>
      <c r="G251" s="251"/>
      <c r="H251" s="251"/>
      <c r="I251" s="251"/>
      <c r="J251" s="251"/>
      <c r="K251" s="251"/>
      <c r="L251" s="251"/>
      <c r="M251" s="324" t="str">
        <f t="shared" si="29"/>
        <v>Not a Lease</v>
      </c>
      <c r="N251" s="321"/>
      <c r="AA251" s="324">
        <f t="shared" si="30"/>
        <v>0</v>
      </c>
      <c r="AB251" s="324">
        <f t="shared" si="31"/>
        <v>0</v>
      </c>
      <c r="AC251" s="324">
        <f t="shared" si="32"/>
        <v>0</v>
      </c>
      <c r="AD251" s="324">
        <f t="shared" si="33"/>
        <v>0</v>
      </c>
      <c r="AG251" s="324">
        <f t="shared" si="28"/>
        <v>0</v>
      </c>
      <c r="AP251" s="324" t="b">
        <f t="shared" si="34"/>
        <v>0</v>
      </c>
    </row>
    <row r="252" spans="4:42" x14ac:dyDescent="0.2">
      <c r="D252" s="251"/>
      <c r="E252" s="348"/>
      <c r="F252" s="345" t="str">
        <f t="shared" si="35"/>
        <v>INVALID</v>
      </c>
      <c r="G252" s="251"/>
      <c r="H252" s="251"/>
      <c r="I252" s="251"/>
      <c r="J252" s="251"/>
      <c r="K252" s="251"/>
      <c r="L252" s="251"/>
      <c r="M252" s="324" t="str">
        <f t="shared" si="29"/>
        <v>Not a Lease</v>
      </c>
      <c r="N252" s="321"/>
      <c r="AA252" s="324">
        <f t="shared" si="30"/>
        <v>0</v>
      </c>
      <c r="AB252" s="324">
        <f t="shared" si="31"/>
        <v>0</v>
      </c>
      <c r="AC252" s="324">
        <f t="shared" si="32"/>
        <v>0</v>
      </c>
      <c r="AD252" s="324">
        <f t="shared" si="33"/>
        <v>0</v>
      </c>
      <c r="AG252" s="324">
        <f t="shared" si="28"/>
        <v>0</v>
      </c>
      <c r="AP252" s="324" t="b">
        <f t="shared" si="34"/>
        <v>0</v>
      </c>
    </row>
    <row r="253" spans="4:42" x14ac:dyDescent="0.2">
      <c r="D253" s="251"/>
      <c r="E253" s="348"/>
      <c r="F253" s="345" t="str">
        <f t="shared" si="35"/>
        <v>INVALID</v>
      </c>
      <c r="G253" s="251"/>
      <c r="H253" s="251"/>
      <c r="I253" s="251"/>
      <c r="J253" s="251"/>
      <c r="K253" s="251"/>
      <c r="L253" s="251"/>
      <c r="M253" s="324" t="str">
        <f t="shared" si="29"/>
        <v>Not a Lease</v>
      </c>
      <c r="N253" s="321"/>
      <c r="AA253" s="324">
        <f t="shared" si="30"/>
        <v>0</v>
      </c>
      <c r="AB253" s="324">
        <f t="shared" si="31"/>
        <v>0</v>
      </c>
      <c r="AC253" s="324">
        <f t="shared" si="32"/>
        <v>0</v>
      </c>
      <c r="AD253" s="324">
        <f t="shared" si="33"/>
        <v>0</v>
      </c>
      <c r="AG253" s="324">
        <f t="shared" si="28"/>
        <v>0</v>
      </c>
      <c r="AP253" s="324" t="b">
        <f t="shared" si="34"/>
        <v>0</v>
      </c>
    </row>
    <row r="254" spans="4:42" x14ac:dyDescent="0.2">
      <c r="D254" s="251"/>
      <c r="E254" s="348"/>
      <c r="F254" s="345" t="str">
        <f t="shared" si="35"/>
        <v>INVALID</v>
      </c>
      <c r="G254" s="251"/>
      <c r="H254" s="251"/>
      <c r="I254" s="251"/>
      <c r="J254" s="251"/>
      <c r="K254" s="251"/>
      <c r="L254" s="251"/>
      <c r="M254" s="324" t="str">
        <f t="shared" si="29"/>
        <v>Not a Lease</v>
      </c>
      <c r="N254" s="321"/>
      <c r="AA254" s="324">
        <f t="shared" si="30"/>
        <v>0</v>
      </c>
      <c r="AB254" s="324">
        <f t="shared" si="31"/>
        <v>0</v>
      </c>
      <c r="AC254" s="324">
        <f t="shared" si="32"/>
        <v>0</v>
      </c>
      <c r="AD254" s="324">
        <f t="shared" si="33"/>
        <v>0</v>
      </c>
      <c r="AG254" s="324">
        <f t="shared" si="28"/>
        <v>0</v>
      </c>
      <c r="AP254" s="324" t="b">
        <f t="shared" si="34"/>
        <v>0</v>
      </c>
    </row>
    <row r="255" spans="4:42" x14ac:dyDescent="0.2">
      <c r="D255" s="251"/>
      <c r="E255" s="348"/>
      <c r="F255" s="345" t="str">
        <f t="shared" si="35"/>
        <v>INVALID</v>
      </c>
      <c r="G255" s="251"/>
      <c r="H255" s="251"/>
      <c r="I255" s="251"/>
      <c r="J255" s="251"/>
      <c r="K255" s="251"/>
      <c r="L255" s="251"/>
      <c r="M255" s="324" t="str">
        <f t="shared" si="29"/>
        <v>Not a Lease</v>
      </c>
      <c r="N255" s="321"/>
      <c r="AA255" s="324">
        <f t="shared" si="30"/>
        <v>0</v>
      </c>
      <c r="AB255" s="324">
        <f t="shared" si="31"/>
        <v>0</v>
      </c>
      <c r="AC255" s="324">
        <f t="shared" si="32"/>
        <v>0</v>
      </c>
      <c r="AD255" s="324">
        <f t="shared" si="33"/>
        <v>0</v>
      </c>
      <c r="AG255" s="324">
        <f t="shared" si="28"/>
        <v>0</v>
      </c>
      <c r="AP255" s="324" t="b">
        <f t="shared" si="34"/>
        <v>0</v>
      </c>
    </row>
    <row r="256" spans="4:42" x14ac:dyDescent="0.2">
      <c r="D256" s="251"/>
      <c r="E256" s="348"/>
      <c r="F256" s="345" t="str">
        <f t="shared" si="35"/>
        <v>INVALID</v>
      </c>
      <c r="G256" s="251"/>
      <c r="H256" s="251"/>
      <c r="I256" s="251"/>
      <c r="J256" s="251"/>
      <c r="K256" s="251"/>
      <c r="L256" s="251"/>
      <c r="M256" s="324" t="str">
        <f t="shared" si="29"/>
        <v>Not a Lease</v>
      </c>
      <c r="N256" s="321"/>
      <c r="AA256" s="324">
        <f t="shared" si="30"/>
        <v>0</v>
      </c>
      <c r="AB256" s="324">
        <f t="shared" si="31"/>
        <v>0</v>
      </c>
      <c r="AC256" s="324">
        <f t="shared" si="32"/>
        <v>0</v>
      </c>
      <c r="AD256" s="324">
        <f t="shared" si="33"/>
        <v>0</v>
      </c>
      <c r="AG256" s="324">
        <f t="shared" si="28"/>
        <v>0</v>
      </c>
      <c r="AP256" s="324" t="b">
        <f t="shared" si="34"/>
        <v>0</v>
      </c>
    </row>
    <row r="257" spans="4:42" x14ac:dyDescent="0.2">
      <c r="D257" s="251"/>
      <c r="E257" s="348"/>
      <c r="F257" s="345" t="str">
        <f t="shared" si="35"/>
        <v>INVALID</v>
      </c>
      <c r="G257" s="251"/>
      <c r="H257" s="251"/>
      <c r="I257" s="251"/>
      <c r="J257" s="251"/>
      <c r="K257" s="251"/>
      <c r="L257" s="251"/>
      <c r="M257" s="324" t="str">
        <f t="shared" si="29"/>
        <v>Not a Lease</v>
      </c>
      <c r="N257" s="321"/>
      <c r="AA257" s="324">
        <f t="shared" si="30"/>
        <v>0</v>
      </c>
      <c r="AB257" s="324">
        <f t="shared" si="31"/>
        <v>0</v>
      </c>
      <c r="AC257" s="324">
        <f t="shared" si="32"/>
        <v>0</v>
      </c>
      <c r="AD257" s="324">
        <f t="shared" si="33"/>
        <v>0</v>
      </c>
      <c r="AG257" s="324">
        <f t="shared" si="28"/>
        <v>0</v>
      </c>
      <c r="AP257" s="324" t="b">
        <f t="shared" si="34"/>
        <v>0</v>
      </c>
    </row>
    <row r="258" spans="4:42" x14ac:dyDescent="0.2">
      <c r="D258" s="251"/>
      <c r="E258" s="348"/>
      <c r="F258" s="345" t="str">
        <f t="shared" si="35"/>
        <v>INVALID</v>
      </c>
      <c r="G258" s="251"/>
      <c r="H258" s="251"/>
      <c r="I258" s="251"/>
      <c r="J258" s="251"/>
      <c r="K258" s="251"/>
      <c r="L258" s="251"/>
      <c r="M258" s="324" t="str">
        <f t="shared" si="29"/>
        <v>Not a Lease</v>
      </c>
      <c r="N258" s="321"/>
      <c r="AA258" s="324">
        <f t="shared" si="30"/>
        <v>0</v>
      </c>
      <c r="AB258" s="324">
        <f t="shared" si="31"/>
        <v>0</v>
      </c>
      <c r="AC258" s="324">
        <f t="shared" si="32"/>
        <v>0</v>
      </c>
      <c r="AD258" s="324">
        <f t="shared" si="33"/>
        <v>0</v>
      </c>
      <c r="AG258" s="324">
        <f t="shared" si="28"/>
        <v>0</v>
      </c>
      <c r="AP258" s="324" t="b">
        <f t="shared" si="34"/>
        <v>0</v>
      </c>
    </row>
    <row r="259" spans="4:42" x14ac:dyDescent="0.2">
      <c r="D259" s="251"/>
      <c r="E259" s="348"/>
      <c r="F259" s="345" t="str">
        <f t="shared" si="35"/>
        <v>INVALID</v>
      </c>
      <c r="G259" s="251"/>
      <c r="H259" s="251"/>
      <c r="I259" s="251"/>
      <c r="J259" s="251"/>
      <c r="K259" s="251"/>
      <c r="L259" s="251"/>
      <c r="M259" s="324" t="str">
        <f t="shared" si="29"/>
        <v>Not a Lease</v>
      </c>
      <c r="N259" s="321"/>
      <c r="AA259" s="324">
        <f t="shared" si="30"/>
        <v>0</v>
      </c>
      <c r="AB259" s="324">
        <f t="shared" si="31"/>
        <v>0</v>
      </c>
      <c r="AC259" s="324">
        <f t="shared" si="32"/>
        <v>0</v>
      </c>
      <c r="AD259" s="324">
        <f t="shared" si="33"/>
        <v>0</v>
      </c>
      <c r="AG259" s="324">
        <f t="shared" si="28"/>
        <v>0</v>
      </c>
      <c r="AP259" s="324" t="b">
        <f t="shared" si="34"/>
        <v>0</v>
      </c>
    </row>
    <row r="260" spans="4:42" x14ac:dyDescent="0.2">
      <c r="D260" s="251"/>
      <c r="E260" s="348"/>
      <c r="F260" s="345" t="str">
        <f t="shared" si="35"/>
        <v>INVALID</v>
      </c>
      <c r="G260" s="251"/>
      <c r="H260" s="251"/>
      <c r="I260" s="251"/>
      <c r="J260" s="251"/>
      <c r="K260" s="251"/>
      <c r="L260" s="251"/>
      <c r="M260" s="324" t="str">
        <f t="shared" si="29"/>
        <v>Not a Lease</v>
      </c>
      <c r="N260" s="321"/>
      <c r="AA260" s="324">
        <f t="shared" si="30"/>
        <v>0</v>
      </c>
      <c r="AB260" s="324">
        <f t="shared" si="31"/>
        <v>0</v>
      </c>
      <c r="AC260" s="324">
        <f t="shared" si="32"/>
        <v>0</v>
      </c>
      <c r="AD260" s="324">
        <f t="shared" si="33"/>
        <v>0</v>
      </c>
      <c r="AG260" s="324">
        <f t="shared" si="28"/>
        <v>0</v>
      </c>
      <c r="AP260" s="324" t="b">
        <f t="shared" si="34"/>
        <v>0</v>
      </c>
    </row>
    <row r="261" spans="4:42" x14ac:dyDescent="0.2">
      <c r="D261" s="251"/>
      <c r="E261" s="348"/>
      <c r="F261" s="345" t="str">
        <f t="shared" si="35"/>
        <v>INVALID</v>
      </c>
      <c r="G261" s="251"/>
      <c r="H261" s="251"/>
      <c r="I261" s="251"/>
      <c r="J261" s="251"/>
      <c r="K261" s="251"/>
      <c r="L261" s="251"/>
      <c r="M261" s="324" t="str">
        <f t="shared" si="29"/>
        <v>Not a Lease</v>
      </c>
      <c r="N261" s="321"/>
      <c r="AA261" s="324">
        <f t="shared" si="30"/>
        <v>0</v>
      </c>
      <c r="AB261" s="324">
        <f t="shared" si="31"/>
        <v>0</v>
      </c>
      <c r="AC261" s="324">
        <f t="shared" si="32"/>
        <v>0</v>
      </c>
      <c r="AD261" s="324">
        <f t="shared" si="33"/>
        <v>0</v>
      </c>
      <c r="AG261" s="324">
        <f t="shared" si="28"/>
        <v>0</v>
      </c>
      <c r="AP261" s="324" t="b">
        <f t="shared" si="34"/>
        <v>0</v>
      </c>
    </row>
    <row r="262" spans="4:42" x14ac:dyDescent="0.2">
      <c r="D262" s="251"/>
      <c r="E262" s="348"/>
      <c r="F262" s="345" t="str">
        <f t="shared" si="35"/>
        <v>INVALID</v>
      </c>
      <c r="G262" s="251"/>
      <c r="H262" s="251"/>
      <c r="I262" s="251"/>
      <c r="J262" s="251"/>
      <c r="K262" s="251"/>
      <c r="L262" s="251"/>
      <c r="M262" s="324" t="str">
        <f t="shared" si="29"/>
        <v>Not a Lease</v>
      </c>
      <c r="N262" s="321"/>
      <c r="AA262" s="324">
        <f t="shared" si="30"/>
        <v>0</v>
      </c>
      <c r="AB262" s="324">
        <f t="shared" si="31"/>
        <v>0</v>
      </c>
      <c r="AC262" s="324">
        <f t="shared" si="32"/>
        <v>0</v>
      </c>
      <c r="AD262" s="324">
        <f t="shared" si="33"/>
        <v>0</v>
      </c>
      <c r="AG262" s="324">
        <f t="shared" si="28"/>
        <v>0</v>
      </c>
      <c r="AP262" s="324" t="b">
        <f t="shared" si="34"/>
        <v>0</v>
      </c>
    </row>
    <row r="263" spans="4:42" x14ac:dyDescent="0.2">
      <c r="D263" s="251"/>
      <c r="E263" s="348"/>
      <c r="F263" s="345" t="str">
        <f t="shared" si="35"/>
        <v>INVALID</v>
      </c>
      <c r="G263" s="251"/>
      <c r="H263" s="251"/>
      <c r="I263" s="251"/>
      <c r="J263" s="251"/>
      <c r="K263" s="251"/>
      <c r="L263" s="251"/>
      <c r="M263" s="324" t="str">
        <f t="shared" si="29"/>
        <v>Not a Lease</v>
      </c>
      <c r="N263" s="321"/>
      <c r="AA263" s="324">
        <f t="shared" si="30"/>
        <v>0</v>
      </c>
      <c r="AB263" s="324">
        <f t="shared" si="31"/>
        <v>0</v>
      </c>
      <c r="AC263" s="324">
        <f t="shared" si="32"/>
        <v>0</v>
      </c>
      <c r="AD263" s="324">
        <f t="shared" si="33"/>
        <v>0</v>
      </c>
      <c r="AG263" s="324">
        <f t="shared" si="28"/>
        <v>0</v>
      </c>
      <c r="AP263" s="324" t="b">
        <f t="shared" si="34"/>
        <v>0</v>
      </c>
    </row>
    <row r="264" spans="4:42" x14ac:dyDescent="0.2">
      <c r="D264" s="251"/>
      <c r="E264" s="348"/>
      <c r="F264" s="345" t="str">
        <f t="shared" si="35"/>
        <v>INVALID</v>
      </c>
      <c r="G264" s="251"/>
      <c r="H264" s="251"/>
      <c r="I264" s="251"/>
      <c r="J264" s="251"/>
      <c r="K264" s="251"/>
      <c r="L264" s="251"/>
      <c r="M264" s="324" t="str">
        <f t="shared" si="29"/>
        <v>Not a Lease</v>
      </c>
      <c r="N264" s="321"/>
      <c r="AA264" s="324">
        <f t="shared" si="30"/>
        <v>0</v>
      </c>
      <c r="AB264" s="324">
        <f t="shared" si="31"/>
        <v>0</v>
      </c>
      <c r="AC264" s="324">
        <f t="shared" si="32"/>
        <v>0</v>
      </c>
      <c r="AD264" s="324">
        <f t="shared" si="33"/>
        <v>0</v>
      </c>
      <c r="AG264" s="324">
        <f t="shared" si="28"/>
        <v>0</v>
      </c>
      <c r="AP264" s="324" t="b">
        <f t="shared" si="34"/>
        <v>0</v>
      </c>
    </row>
    <row r="265" spans="4:42" x14ac:dyDescent="0.2">
      <c r="D265" s="251"/>
      <c r="E265" s="348"/>
      <c r="F265" s="345" t="str">
        <f t="shared" si="35"/>
        <v>INVALID</v>
      </c>
      <c r="G265" s="251"/>
      <c r="H265" s="251"/>
      <c r="I265" s="251"/>
      <c r="J265" s="251"/>
      <c r="K265" s="251"/>
      <c r="L265" s="251"/>
      <c r="M265" s="324" t="str">
        <f t="shared" si="29"/>
        <v>Not a Lease</v>
      </c>
      <c r="N265" s="321"/>
      <c r="AA265" s="324">
        <f t="shared" si="30"/>
        <v>0</v>
      </c>
      <c r="AB265" s="324">
        <f t="shared" si="31"/>
        <v>0</v>
      </c>
      <c r="AC265" s="324">
        <f t="shared" si="32"/>
        <v>0</v>
      </c>
      <c r="AD265" s="324">
        <f t="shared" si="33"/>
        <v>0</v>
      </c>
      <c r="AG265" s="324">
        <f t="shared" si="28"/>
        <v>0</v>
      </c>
      <c r="AP265" s="324" t="b">
        <f t="shared" si="34"/>
        <v>0</v>
      </c>
    </row>
    <row r="266" spans="4:42" x14ac:dyDescent="0.2">
      <c r="D266" s="251"/>
      <c r="E266" s="348"/>
      <c r="F266" s="345" t="str">
        <f t="shared" si="35"/>
        <v>INVALID</v>
      </c>
      <c r="G266" s="251"/>
      <c r="H266" s="251"/>
      <c r="I266" s="251"/>
      <c r="J266" s="251"/>
      <c r="K266" s="251"/>
      <c r="L266" s="251"/>
      <c r="M266" s="324" t="str">
        <f t="shared" si="29"/>
        <v>Not a Lease</v>
      </c>
      <c r="N266" s="321"/>
      <c r="AA266" s="324">
        <f t="shared" si="30"/>
        <v>0</v>
      </c>
      <c r="AB266" s="324">
        <f t="shared" si="31"/>
        <v>0</v>
      </c>
      <c r="AC266" s="324">
        <f t="shared" si="32"/>
        <v>0</v>
      </c>
      <c r="AD266" s="324">
        <f t="shared" si="33"/>
        <v>0</v>
      </c>
      <c r="AG266" s="324">
        <f t="shared" si="28"/>
        <v>0</v>
      </c>
      <c r="AP266" s="324" t="b">
        <f t="shared" si="34"/>
        <v>0</v>
      </c>
    </row>
    <row r="267" spans="4:42" x14ac:dyDescent="0.2">
      <c r="D267" s="251"/>
      <c r="E267" s="348"/>
      <c r="F267" s="345" t="str">
        <f t="shared" si="35"/>
        <v>INVALID</v>
      </c>
      <c r="G267" s="251"/>
      <c r="H267" s="251"/>
      <c r="I267" s="251"/>
      <c r="J267" s="251"/>
      <c r="K267" s="251"/>
      <c r="L267" s="251"/>
      <c r="M267" s="324" t="str">
        <f t="shared" si="29"/>
        <v>Not a Lease</v>
      </c>
      <c r="N267" s="321"/>
      <c r="AA267" s="324">
        <f t="shared" si="30"/>
        <v>0</v>
      </c>
      <c r="AB267" s="324">
        <f t="shared" si="31"/>
        <v>0</v>
      </c>
      <c r="AC267" s="324">
        <f t="shared" si="32"/>
        <v>0</v>
      </c>
      <c r="AD267" s="324">
        <f t="shared" si="33"/>
        <v>0</v>
      </c>
      <c r="AG267" s="324">
        <f t="shared" ref="AG267:AG330" si="36">IF(AE267="Monthly",AA267*12,IF(AE267="quarterly",AA267*4,IF(AE267="semiannually",AA267*2,IF(AE267="annually",AA267*1,IF(AE267="weekly",AA267*52,0)))))</f>
        <v>0</v>
      </c>
      <c r="AP267" s="324" t="b">
        <f t="shared" si="34"/>
        <v>0</v>
      </c>
    </row>
    <row r="268" spans="4:42" x14ac:dyDescent="0.2">
      <c r="D268" s="251"/>
      <c r="E268" s="348"/>
      <c r="F268" s="345" t="str">
        <f t="shared" si="35"/>
        <v>INVALID</v>
      </c>
      <c r="G268" s="251"/>
      <c r="H268" s="251"/>
      <c r="I268" s="251"/>
      <c r="J268" s="251"/>
      <c r="K268" s="251"/>
      <c r="L268" s="251"/>
      <c r="M268" s="324" t="str">
        <f t="shared" ref="M268:M331" si="37">+IF(AND(H268="yes",I268="yes", J268="no",G268&lt;&gt;"Intangible Asset",G268&lt;&gt;"Service",K268 ="yes",L268="no",G268&lt;&gt;""),"Lease","Not a Lease")</f>
        <v>Not a Lease</v>
      </c>
      <c r="N268" s="321"/>
      <c r="AA268" s="324">
        <f t="shared" ref="AA268:AA331" si="38">IF(AND(V268="Yes",P268="Yes"),IF(OR(Q268=W268,Q268&lt;W268),Q268,W268),+IF(AND(P268="Yes",S268="Yes"),IF(Q268&lt;W268,Q268,W268),IF(P268&lt;&gt;"No",Q268,IF(S268="yes",N268+T268,N268))))</f>
        <v>0</v>
      </c>
      <c r="AB268" s="324">
        <f t="shared" ref="AB268:AB331" si="39">+IF(AND(U268="Yes",O268="Yes"),IF(OR(Q268=W268,Q268&lt;W268),Q268,W268),N268)</f>
        <v>0</v>
      </c>
      <c r="AC268" s="324">
        <f t="shared" ref="AC268:AC331" si="40">+IF(O268=U268,MAX(Q268,W268),(IF(OR(V268="yes",P268="Yes"),MIN(Q268,W268),IF(AND(V268="Yes",P268="No"),W268,IF(AND(V268="No",P268="Yes"),Q268,0)))))</f>
        <v>0</v>
      </c>
      <c r="AD268" s="324">
        <f t="shared" ref="AD268:AD331" si="41">+IF(AND(Y268="Yes",S268="Yes"),MAX(T268,Z268),IF(AND(Y268="Yes",OR(S268="No",S268="")),Z268,IF(AND(OR(Y268="No",Y268=""),S268="Yes"),T268,0)))</f>
        <v>0</v>
      </c>
      <c r="AG268" s="324">
        <f t="shared" si="36"/>
        <v>0</v>
      </c>
      <c r="AP268" s="324" t="b">
        <f t="shared" ref="AP268:AP331" si="42">IF(M268="Lease",+PV(AO268/(AG268/AA268),AG268,-AJ268,0,IF(AF268="Beginning",1,0)))</f>
        <v>0</v>
      </c>
    </row>
    <row r="269" spans="4:42" x14ac:dyDescent="0.2">
      <c r="D269" s="251"/>
      <c r="E269" s="348"/>
      <c r="F269" s="345" t="str">
        <f t="shared" ref="F269:F332" si="43">IF(OR(E269="0100",E269="0200",E269="0300",E269="1100",E269="1200",E269="1300",E269="1400"),"GOV",IF(E269="MULTIPLE","COMPLETE COLUMN *AS*",IF(OR(E269="2100",E269="2400",E269="2500",E269="2900",E269="6200",E269="6210"),"BTA",IF(OR(E269="3100",E269="3200",E269="3500",E269="3600",E269="3700",E269="3800"),"ISF","INVALID"))))</f>
        <v>INVALID</v>
      </c>
      <c r="G269" s="251"/>
      <c r="H269" s="251"/>
      <c r="I269" s="251"/>
      <c r="J269" s="251"/>
      <c r="K269" s="251"/>
      <c r="L269" s="251"/>
      <c r="M269" s="324" t="str">
        <f t="shared" si="37"/>
        <v>Not a Lease</v>
      </c>
      <c r="N269" s="321"/>
      <c r="AA269" s="324">
        <f t="shared" si="38"/>
        <v>0</v>
      </c>
      <c r="AB269" s="324">
        <f t="shared" si="39"/>
        <v>0</v>
      </c>
      <c r="AC269" s="324">
        <f t="shared" si="40"/>
        <v>0</v>
      </c>
      <c r="AD269" s="324">
        <f t="shared" si="41"/>
        <v>0</v>
      </c>
      <c r="AG269" s="324">
        <f t="shared" si="36"/>
        <v>0</v>
      </c>
      <c r="AP269" s="324" t="b">
        <f t="shared" si="42"/>
        <v>0</v>
      </c>
    </row>
    <row r="270" spans="4:42" x14ac:dyDescent="0.2">
      <c r="D270" s="251"/>
      <c r="E270" s="348"/>
      <c r="F270" s="345" t="str">
        <f t="shared" si="43"/>
        <v>INVALID</v>
      </c>
      <c r="G270" s="251"/>
      <c r="H270" s="251"/>
      <c r="I270" s="251"/>
      <c r="J270" s="251"/>
      <c r="K270" s="251"/>
      <c r="L270" s="251"/>
      <c r="M270" s="324" t="str">
        <f t="shared" si="37"/>
        <v>Not a Lease</v>
      </c>
      <c r="N270" s="321"/>
      <c r="AA270" s="324">
        <f t="shared" si="38"/>
        <v>0</v>
      </c>
      <c r="AB270" s="324">
        <f t="shared" si="39"/>
        <v>0</v>
      </c>
      <c r="AC270" s="324">
        <f t="shared" si="40"/>
        <v>0</v>
      </c>
      <c r="AD270" s="324">
        <f t="shared" si="41"/>
        <v>0</v>
      </c>
      <c r="AG270" s="324">
        <f t="shared" si="36"/>
        <v>0</v>
      </c>
      <c r="AP270" s="324" t="b">
        <f t="shared" si="42"/>
        <v>0</v>
      </c>
    </row>
    <row r="271" spans="4:42" x14ac:dyDescent="0.2">
      <c r="D271" s="251"/>
      <c r="E271" s="348"/>
      <c r="F271" s="345" t="str">
        <f t="shared" si="43"/>
        <v>INVALID</v>
      </c>
      <c r="G271" s="251"/>
      <c r="H271" s="251"/>
      <c r="I271" s="251"/>
      <c r="J271" s="251"/>
      <c r="K271" s="251"/>
      <c r="L271" s="251"/>
      <c r="M271" s="324" t="str">
        <f t="shared" si="37"/>
        <v>Not a Lease</v>
      </c>
      <c r="N271" s="321"/>
      <c r="AA271" s="324">
        <f t="shared" si="38"/>
        <v>0</v>
      </c>
      <c r="AB271" s="324">
        <f t="shared" si="39"/>
        <v>0</v>
      </c>
      <c r="AC271" s="324">
        <f t="shared" si="40"/>
        <v>0</v>
      </c>
      <c r="AD271" s="324">
        <f t="shared" si="41"/>
        <v>0</v>
      </c>
      <c r="AG271" s="324">
        <f t="shared" si="36"/>
        <v>0</v>
      </c>
      <c r="AP271" s="324" t="b">
        <f t="shared" si="42"/>
        <v>0</v>
      </c>
    </row>
    <row r="272" spans="4:42" x14ac:dyDescent="0.2">
      <c r="D272" s="251"/>
      <c r="E272" s="348"/>
      <c r="F272" s="345" t="str">
        <f t="shared" si="43"/>
        <v>INVALID</v>
      </c>
      <c r="G272" s="251"/>
      <c r="H272" s="251"/>
      <c r="I272" s="251"/>
      <c r="J272" s="251"/>
      <c r="K272" s="251"/>
      <c r="L272" s="251"/>
      <c r="M272" s="324" t="str">
        <f t="shared" si="37"/>
        <v>Not a Lease</v>
      </c>
      <c r="N272" s="321"/>
      <c r="AA272" s="324">
        <f t="shared" si="38"/>
        <v>0</v>
      </c>
      <c r="AB272" s="324">
        <f t="shared" si="39"/>
        <v>0</v>
      </c>
      <c r="AC272" s="324">
        <f t="shared" si="40"/>
        <v>0</v>
      </c>
      <c r="AD272" s="324">
        <f t="shared" si="41"/>
        <v>0</v>
      </c>
      <c r="AG272" s="324">
        <f t="shared" si="36"/>
        <v>0</v>
      </c>
      <c r="AP272" s="324" t="b">
        <f t="shared" si="42"/>
        <v>0</v>
      </c>
    </row>
    <row r="273" spans="4:42" x14ac:dyDescent="0.2">
      <c r="D273" s="251"/>
      <c r="E273" s="348"/>
      <c r="F273" s="345" t="str">
        <f t="shared" si="43"/>
        <v>INVALID</v>
      </c>
      <c r="G273" s="251"/>
      <c r="H273" s="251"/>
      <c r="I273" s="251"/>
      <c r="J273" s="251"/>
      <c r="K273" s="251"/>
      <c r="L273" s="251"/>
      <c r="M273" s="324" t="str">
        <f t="shared" si="37"/>
        <v>Not a Lease</v>
      </c>
      <c r="N273" s="321"/>
      <c r="AA273" s="324">
        <f t="shared" si="38"/>
        <v>0</v>
      </c>
      <c r="AB273" s="324">
        <f t="shared" si="39"/>
        <v>0</v>
      </c>
      <c r="AC273" s="324">
        <f t="shared" si="40"/>
        <v>0</v>
      </c>
      <c r="AD273" s="324">
        <f t="shared" si="41"/>
        <v>0</v>
      </c>
      <c r="AG273" s="324">
        <f t="shared" si="36"/>
        <v>0</v>
      </c>
      <c r="AP273" s="324" t="b">
        <f t="shared" si="42"/>
        <v>0</v>
      </c>
    </row>
    <row r="274" spans="4:42" x14ac:dyDescent="0.2">
      <c r="D274" s="251"/>
      <c r="E274" s="348"/>
      <c r="F274" s="345" t="str">
        <f t="shared" si="43"/>
        <v>INVALID</v>
      </c>
      <c r="G274" s="251"/>
      <c r="H274" s="251"/>
      <c r="I274" s="251"/>
      <c r="J274" s="251"/>
      <c r="K274" s="251"/>
      <c r="L274" s="251"/>
      <c r="M274" s="324" t="str">
        <f t="shared" si="37"/>
        <v>Not a Lease</v>
      </c>
      <c r="N274" s="321"/>
      <c r="AA274" s="324">
        <f t="shared" si="38"/>
        <v>0</v>
      </c>
      <c r="AB274" s="324">
        <f t="shared" si="39"/>
        <v>0</v>
      </c>
      <c r="AC274" s="324">
        <f t="shared" si="40"/>
        <v>0</v>
      </c>
      <c r="AD274" s="324">
        <f t="shared" si="41"/>
        <v>0</v>
      </c>
      <c r="AG274" s="324">
        <f t="shared" si="36"/>
        <v>0</v>
      </c>
      <c r="AP274" s="324" t="b">
        <f t="shared" si="42"/>
        <v>0</v>
      </c>
    </row>
    <row r="275" spans="4:42" x14ac:dyDescent="0.2">
      <c r="D275" s="251"/>
      <c r="E275" s="348"/>
      <c r="F275" s="345" t="str">
        <f t="shared" si="43"/>
        <v>INVALID</v>
      </c>
      <c r="G275" s="251"/>
      <c r="H275" s="251"/>
      <c r="I275" s="251"/>
      <c r="J275" s="251"/>
      <c r="K275" s="251"/>
      <c r="L275" s="251"/>
      <c r="M275" s="324" t="str">
        <f t="shared" si="37"/>
        <v>Not a Lease</v>
      </c>
      <c r="N275" s="321"/>
      <c r="AA275" s="324">
        <f t="shared" si="38"/>
        <v>0</v>
      </c>
      <c r="AB275" s="324">
        <f t="shared" si="39"/>
        <v>0</v>
      </c>
      <c r="AC275" s="324">
        <f t="shared" si="40"/>
        <v>0</v>
      </c>
      <c r="AD275" s="324">
        <f t="shared" si="41"/>
        <v>0</v>
      </c>
      <c r="AG275" s="324">
        <f t="shared" si="36"/>
        <v>0</v>
      </c>
      <c r="AP275" s="324" t="b">
        <f t="shared" si="42"/>
        <v>0</v>
      </c>
    </row>
    <row r="276" spans="4:42" x14ac:dyDescent="0.2">
      <c r="D276" s="251"/>
      <c r="E276" s="348"/>
      <c r="F276" s="345" t="str">
        <f t="shared" si="43"/>
        <v>INVALID</v>
      </c>
      <c r="G276" s="251"/>
      <c r="H276" s="251"/>
      <c r="I276" s="251"/>
      <c r="J276" s="251"/>
      <c r="K276" s="251"/>
      <c r="L276" s="251"/>
      <c r="M276" s="324" t="str">
        <f t="shared" si="37"/>
        <v>Not a Lease</v>
      </c>
      <c r="N276" s="321"/>
      <c r="AA276" s="324">
        <f t="shared" si="38"/>
        <v>0</v>
      </c>
      <c r="AB276" s="324">
        <f t="shared" si="39"/>
        <v>0</v>
      </c>
      <c r="AC276" s="324">
        <f t="shared" si="40"/>
        <v>0</v>
      </c>
      <c r="AD276" s="324">
        <f t="shared" si="41"/>
        <v>0</v>
      </c>
      <c r="AG276" s="324">
        <f t="shared" si="36"/>
        <v>0</v>
      </c>
      <c r="AP276" s="324" t="b">
        <f t="shared" si="42"/>
        <v>0</v>
      </c>
    </row>
    <row r="277" spans="4:42" x14ac:dyDescent="0.2">
      <c r="D277" s="251"/>
      <c r="E277" s="348"/>
      <c r="F277" s="345" t="str">
        <f t="shared" si="43"/>
        <v>INVALID</v>
      </c>
      <c r="G277" s="251"/>
      <c r="H277" s="251"/>
      <c r="I277" s="251"/>
      <c r="J277" s="251"/>
      <c r="K277" s="251"/>
      <c r="L277" s="251"/>
      <c r="M277" s="324" t="str">
        <f t="shared" si="37"/>
        <v>Not a Lease</v>
      </c>
      <c r="N277" s="321"/>
      <c r="AA277" s="324">
        <f t="shared" si="38"/>
        <v>0</v>
      </c>
      <c r="AB277" s="324">
        <f t="shared" si="39"/>
        <v>0</v>
      </c>
      <c r="AC277" s="324">
        <f t="shared" si="40"/>
        <v>0</v>
      </c>
      <c r="AD277" s="324">
        <f t="shared" si="41"/>
        <v>0</v>
      </c>
      <c r="AG277" s="324">
        <f t="shared" si="36"/>
        <v>0</v>
      </c>
      <c r="AP277" s="324" t="b">
        <f t="shared" si="42"/>
        <v>0</v>
      </c>
    </row>
    <row r="278" spans="4:42" x14ac:dyDescent="0.2">
      <c r="D278" s="251"/>
      <c r="E278" s="348"/>
      <c r="F278" s="345" t="str">
        <f t="shared" si="43"/>
        <v>INVALID</v>
      </c>
      <c r="G278" s="251"/>
      <c r="H278" s="251"/>
      <c r="I278" s="251"/>
      <c r="J278" s="251"/>
      <c r="K278" s="251"/>
      <c r="L278" s="251"/>
      <c r="M278" s="324" t="str">
        <f t="shared" si="37"/>
        <v>Not a Lease</v>
      </c>
      <c r="N278" s="321"/>
      <c r="AA278" s="324">
        <f t="shared" si="38"/>
        <v>0</v>
      </c>
      <c r="AB278" s="324">
        <f t="shared" si="39"/>
        <v>0</v>
      </c>
      <c r="AC278" s="324">
        <f t="shared" si="40"/>
        <v>0</v>
      </c>
      <c r="AD278" s="324">
        <f t="shared" si="41"/>
        <v>0</v>
      </c>
      <c r="AG278" s="324">
        <f t="shared" si="36"/>
        <v>0</v>
      </c>
      <c r="AP278" s="324" t="b">
        <f t="shared" si="42"/>
        <v>0</v>
      </c>
    </row>
    <row r="279" spans="4:42" x14ac:dyDescent="0.2">
      <c r="D279" s="251"/>
      <c r="E279" s="348"/>
      <c r="F279" s="345" t="str">
        <f t="shared" si="43"/>
        <v>INVALID</v>
      </c>
      <c r="G279" s="251"/>
      <c r="H279" s="251"/>
      <c r="I279" s="251"/>
      <c r="J279" s="251"/>
      <c r="K279" s="251"/>
      <c r="L279" s="251"/>
      <c r="M279" s="324" t="str">
        <f t="shared" si="37"/>
        <v>Not a Lease</v>
      </c>
      <c r="N279" s="321"/>
      <c r="AA279" s="324">
        <f t="shared" si="38"/>
        <v>0</v>
      </c>
      <c r="AB279" s="324">
        <f t="shared" si="39"/>
        <v>0</v>
      </c>
      <c r="AC279" s="324">
        <f t="shared" si="40"/>
        <v>0</v>
      </c>
      <c r="AD279" s="324">
        <f t="shared" si="41"/>
        <v>0</v>
      </c>
      <c r="AG279" s="324">
        <f t="shared" si="36"/>
        <v>0</v>
      </c>
      <c r="AP279" s="324" t="b">
        <f t="shared" si="42"/>
        <v>0</v>
      </c>
    </row>
    <row r="280" spans="4:42" x14ac:dyDescent="0.2">
      <c r="D280" s="251"/>
      <c r="E280" s="348"/>
      <c r="F280" s="345" t="str">
        <f t="shared" si="43"/>
        <v>INVALID</v>
      </c>
      <c r="G280" s="251"/>
      <c r="H280" s="251"/>
      <c r="I280" s="251"/>
      <c r="J280" s="251"/>
      <c r="K280" s="251"/>
      <c r="L280" s="251"/>
      <c r="M280" s="324" t="str">
        <f t="shared" si="37"/>
        <v>Not a Lease</v>
      </c>
      <c r="N280" s="321"/>
      <c r="AA280" s="324">
        <f t="shared" si="38"/>
        <v>0</v>
      </c>
      <c r="AB280" s="324">
        <f t="shared" si="39"/>
        <v>0</v>
      </c>
      <c r="AC280" s="324">
        <f t="shared" si="40"/>
        <v>0</v>
      </c>
      <c r="AD280" s="324">
        <f t="shared" si="41"/>
        <v>0</v>
      </c>
      <c r="AG280" s="324">
        <f t="shared" si="36"/>
        <v>0</v>
      </c>
      <c r="AP280" s="324" t="b">
        <f t="shared" si="42"/>
        <v>0</v>
      </c>
    </row>
    <row r="281" spans="4:42" x14ac:dyDescent="0.2">
      <c r="D281" s="251"/>
      <c r="E281" s="348"/>
      <c r="F281" s="345" t="str">
        <f t="shared" si="43"/>
        <v>INVALID</v>
      </c>
      <c r="G281" s="251"/>
      <c r="H281" s="251"/>
      <c r="I281" s="251"/>
      <c r="J281" s="251"/>
      <c r="K281" s="251"/>
      <c r="L281" s="251"/>
      <c r="M281" s="324" t="str">
        <f t="shared" si="37"/>
        <v>Not a Lease</v>
      </c>
      <c r="N281" s="321"/>
      <c r="AA281" s="324">
        <f t="shared" si="38"/>
        <v>0</v>
      </c>
      <c r="AB281" s="324">
        <f t="shared" si="39"/>
        <v>0</v>
      </c>
      <c r="AC281" s="324">
        <f t="shared" si="40"/>
        <v>0</v>
      </c>
      <c r="AD281" s="324">
        <f t="shared" si="41"/>
        <v>0</v>
      </c>
      <c r="AG281" s="324">
        <f t="shared" si="36"/>
        <v>0</v>
      </c>
      <c r="AP281" s="324" t="b">
        <f t="shared" si="42"/>
        <v>0</v>
      </c>
    </row>
    <row r="282" spans="4:42" x14ac:dyDescent="0.2">
      <c r="D282" s="251"/>
      <c r="E282" s="348"/>
      <c r="F282" s="345" t="str">
        <f t="shared" si="43"/>
        <v>INVALID</v>
      </c>
      <c r="G282" s="251"/>
      <c r="H282" s="251"/>
      <c r="I282" s="251"/>
      <c r="J282" s="251"/>
      <c r="K282" s="251"/>
      <c r="L282" s="251"/>
      <c r="M282" s="324" t="str">
        <f t="shared" si="37"/>
        <v>Not a Lease</v>
      </c>
      <c r="N282" s="321"/>
      <c r="AA282" s="324">
        <f t="shared" si="38"/>
        <v>0</v>
      </c>
      <c r="AB282" s="324">
        <f t="shared" si="39"/>
        <v>0</v>
      </c>
      <c r="AC282" s="324">
        <f t="shared" si="40"/>
        <v>0</v>
      </c>
      <c r="AD282" s="324">
        <f t="shared" si="41"/>
        <v>0</v>
      </c>
      <c r="AG282" s="324">
        <f t="shared" si="36"/>
        <v>0</v>
      </c>
      <c r="AP282" s="324" t="b">
        <f t="shared" si="42"/>
        <v>0</v>
      </c>
    </row>
    <row r="283" spans="4:42" x14ac:dyDescent="0.2">
      <c r="D283" s="251"/>
      <c r="E283" s="348"/>
      <c r="F283" s="345" t="str">
        <f t="shared" si="43"/>
        <v>INVALID</v>
      </c>
      <c r="G283" s="251"/>
      <c r="H283" s="251"/>
      <c r="I283" s="251"/>
      <c r="J283" s="251"/>
      <c r="K283" s="251"/>
      <c r="L283" s="251"/>
      <c r="M283" s="324" t="str">
        <f t="shared" si="37"/>
        <v>Not a Lease</v>
      </c>
      <c r="N283" s="321"/>
      <c r="AA283" s="324">
        <f t="shared" si="38"/>
        <v>0</v>
      </c>
      <c r="AB283" s="324">
        <f t="shared" si="39"/>
        <v>0</v>
      </c>
      <c r="AC283" s="324">
        <f t="shared" si="40"/>
        <v>0</v>
      </c>
      <c r="AD283" s="324">
        <f t="shared" si="41"/>
        <v>0</v>
      </c>
      <c r="AG283" s="324">
        <f t="shared" si="36"/>
        <v>0</v>
      </c>
      <c r="AP283" s="324" t="b">
        <f t="shared" si="42"/>
        <v>0</v>
      </c>
    </row>
    <row r="284" spans="4:42" x14ac:dyDescent="0.2">
      <c r="D284" s="251"/>
      <c r="E284" s="348"/>
      <c r="F284" s="345" t="str">
        <f t="shared" si="43"/>
        <v>INVALID</v>
      </c>
      <c r="G284" s="251"/>
      <c r="H284" s="251"/>
      <c r="I284" s="251"/>
      <c r="J284" s="251"/>
      <c r="K284" s="251"/>
      <c r="L284" s="251"/>
      <c r="M284" s="324" t="str">
        <f t="shared" si="37"/>
        <v>Not a Lease</v>
      </c>
      <c r="N284" s="321"/>
      <c r="AA284" s="324">
        <f t="shared" si="38"/>
        <v>0</v>
      </c>
      <c r="AB284" s="324">
        <f t="shared" si="39"/>
        <v>0</v>
      </c>
      <c r="AC284" s="324">
        <f t="shared" si="40"/>
        <v>0</v>
      </c>
      <c r="AD284" s="324">
        <f t="shared" si="41"/>
        <v>0</v>
      </c>
      <c r="AG284" s="324">
        <f t="shared" si="36"/>
        <v>0</v>
      </c>
      <c r="AP284" s="324" t="b">
        <f t="shared" si="42"/>
        <v>0</v>
      </c>
    </row>
    <row r="285" spans="4:42" x14ac:dyDescent="0.2">
      <c r="D285" s="251"/>
      <c r="E285" s="348"/>
      <c r="F285" s="345" t="str">
        <f t="shared" si="43"/>
        <v>INVALID</v>
      </c>
      <c r="G285" s="251"/>
      <c r="H285" s="251"/>
      <c r="I285" s="251"/>
      <c r="J285" s="251"/>
      <c r="K285" s="251"/>
      <c r="L285" s="251"/>
      <c r="M285" s="324" t="str">
        <f t="shared" si="37"/>
        <v>Not a Lease</v>
      </c>
      <c r="N285" s="321"/>
      <c r="AA285" s="324">
        <f t="shared" si="38"/>
        <v>0</v>
      </c>
      <c r="AB285" s="324">
        <f t="shared" si="39"/>
        <v>0</v>
      </c>
      <c r="AC285" s="324">
        <f t="shared" si="40"/>
        <v>0</v>
      </c>
      <c r="AD285" s="324">
        <f t="shared" si="41"/>
        <v>0</v>
      </c>
      <c r="AG285" s="324">
        <f t="shared" si="36"/>
        <v>0</v>
      </c>
      <c r="AP285" s="324" t="b">
        <f t="shared" si="42"/>
        <v>0</v>
      </c>
    </row>
    <row r="286" spans="4:42" x14ac:dyDescent="0.2">
      <c r="D286" s="251"/>
      <c r="E286" s="348"/>
      <c r="F286" s="345" t="str">
        <f t="shared" si="43"/>
        <v>INVALID</v>
      </c>
      <c r="G286" s="251"/>
      <c r="H286" s="251"/>
      <c r="I286" s="251"/>
      <c r="J286" s="251"/>
      <c r="K286" s="251"/>
      <c r="L286" s="251"/>
      <c r="M286" s="324" t="str">
        <f t="shared" si="37"/>
        <v>Not a Lease</v>
      </c>
      <c r="N286" s="321"/>
      <c r="AA286" s="324">
        <f t="shared" si="38"/>
        <v>0</v>
      </c>
      <c r="AB286" s="324">
        <f t="shared" si="39"/>
        <v>0</v>
      </c>
      <c r="AC286" s="324">
        <f t="shared" si="40"/>
        <v>0</v>
      </c>
      <c r="AD286" s="324">
        <f t="shared" si="41"/>
        <v>0</v>
      </c>
      <c r="AG286" s="324">
        <f t="shared" si="36"/>
        <v>0</v>
      </c>
      <c r="AP286" s="324" t="b">
        <f t="shared" si="42"/>
        <v>0</v>
      </c>
    </row>
    <row r="287" spans="4:42" x14ac:dyDescent="0.2">
      <c r="D287" s="251"/>
      <c r="E287" s="348"/>
      <c r="F287" s="345" t="str">
        <f t="shared" si="43"/>
        <v>INVALID</v>
      </c>
      <c r="G287" s="251"/>
      <c r="H287" s="251"/>
      <c r="I287" s="251"/>
      <c r="J287" s="251"/>
      <c r="K287" s="251"/>
      <c r="L287" s="251"/>
      <c r="M287" s="324" t="str">
        <f t="shared" si="37"/>
        <v>Not a Lease</v>
      </c>
      <c r="N287" s="321"/>
      <c r="AA287" s="324">
        <f t="shared" si="38"/>
        <v>0</v>
      </c>
      <c r="AB287" s="324">
        <f t="shared" si="39"/>
        <v>0</v>
      </c>
      <c r="AC287" s="324">
        <f t="shared" si="40"/>
        <v>0</v>
      </c>
      <c r="AD287" s="324">
        <f t="shared" si="41"/>
        <v>0</v>
      </c>
      <c r="AG287" s="324">
        <f t="shared" si="36"/>
        <v>0</v>
      </c>
      <c r="AP287" s="324" t="b">
        <f t="shared" si="42"/>
        <v>0</v>
      </c>
    </row>
    <row r="288" spans="4:42" x14ac:dyDescent="0.2">
      <c r="D288" s="251"/>
      <c r="E288" s="348"/>
      <c r="F288" s="345" t="str">
        <f t="shared" si="43"/>
        <v>INVALID</v>
      </c>
      <c r="G288" s="251"/>
      <c r="H288" s="251"/>
      <c r="I288" s="251"/>
      <c r="J288" s="251"/>
      <c r="K288" s="251"/>
      <c r="L288" s="251"/>
      <c r="M288" s="324" t="str">
        <f t="shared" si="37"/>
        <v>Not a Lease</v>
      </c>
      <c r="N288" s="321"/>
      <c r="AA288" s="324">
        <f t="shared" si="38"/>
        <v>0</v>
      </c>
      <c r="AB288" s="324">
        <f t="shared" si="39"/>
        <v>0</v>
      </c>
      <c r="AC288" s="324">
        <f t="shared" si="40"/>
        <v>0</v>
      </c>
      <c r="AD288" s="324">
        <f t="shared" si="41"/>
        <v>0</v>
      </c>
      <c r="AG288" s="324">
        <f t="shared" si="36"/>
        <v>0</v>
      </c>
      <c r="AP288" s="324" t="b">
        <f t="shared" si="42"/>
        <v>0</v>
      </c>
    </row>
    <row r="289" spans="4:42" x14ac:dyDescent="0.2">
      <c r="D289" s="251"/>
      <c r="E289" s="348"/>
      <c r="F289" s="345" t="str">
        <f t="shared" si="43"/>
        <v>INVALID</v>
      </c>
      <c r="G289" s="251"/>
      <c r="H289" s="251"/>
      <c r="I289" s="251"/>
      <c r="J289" s="251"/>
      <c r="K289" s="251"/>
      <c r="L289" s="251"/>
      <c r="M289" s="324" t="str">
        <f t="shared" si="37"/>
        <v>Not a Lease</v>
      </c>
      <c r="N289" s="321"/>
      <c r="AA289" s="324">
        <f t="shared" si="38"/>
        <v>0</v>
      </c>
      <c r="AB289" s="324">
        <f t="shared" si="39"/>
        <v>0</v>
      </c>
      <c r="AC289" s="324">
        <f t="shared" si="40"/>
        <v>0</v>
      </c>
      <c r="AD289" s="324">
        <f t="shared" si="41"/>
        <v>0</v>
      </c>
      <c r="AG289" s="324">
        <f t="shared" si="36"/>
        <v>0</v>
      </c>
      <c r="AP289" s="324" t="b">
        <f t="shared" si="42"/>
        <v>0</v>
      </c>
    </row>
    <row r="290" spans="4:42" x14ac:dyDescent="0.2">
      <c r="D290" s="251"/>
      <c r="E290" s="348"/>
      <c r="F290" s="345" t="str">
        <f t="shared" si="43"/>
        <v>INVALID</v>
      </c>
      <c r="G290" s="251"/>
      <c r="H290" s="251"/>
      <c r="I290" s="251"/>
      <c r="J290" s="251"/>
      <c r="K290" s="251"/>
      <c r="L290" s="251"/>
      <c r="M290" s="324" t="str">
        <f t="shared" si="37"/>
        <v>Not a Lease</v>
      </c>
      <c r="N290" s="321"/>
      <c r="AA290" s="324">
        <f t="shared" si="38"/>
        <v>0</v>
      </c>
      <c r="AB290" s="324">
        <f t="shared" si="39"/>
        <v>0</v>
      </c>
      <c r="AC290" s="324">
        <f t="shared" si="40"/>
        <v>0</v>
      </c>
      <c r="AD290" s="324">
        <f t="shared" si="41"/>
        <v>0</v>
      </c>
      <c r="AG290" s="324">
        <f t="shared" si="36"/>
        <v>0</v>
      </c>
      <c r="AP290" s="324" t="b">
        <f t="shared" si="42"/>
        <v>0</v>
      </c>
    </row>
    <row r="291" spans="4:42" x14ac:dyDescent="0.2">
      <c r="D291" s="251"/>
      <c r="E291" s="348"/>
      <c r="F291" s="345" t="str">
        <f t="shared" si="43"/>
        <v>INVALID</v>
      </c>
      <c r="G291" s="251"/>
      <c r="H291" s="251"/>
      <c r="I291" s="251"/>
      <c r="J291" s="251"/>
      <c r="K291" s="251"/>
      <c r="L291" s="251"/>
      <c r="M291" s="324" t="str">
        <f t="shared" si="37"/>
        <v>Not a Lease</v>
      </c>
      <c r="N291" s="321"/>
      <c r="AA291" s="324">
        <f t="shared" si="38"/>
        <v>0</v>
      </c>
      <c r="AB291" s="324">
        <f t="shared" si="39"/>
        <v>0</v>
      </c>
      <c r="AC291" s="324">
        <f t="shared" si="40"/>
        <v>0</v>
      </c>
      <c r="AD291" s="324">
        <f t="shared" si="41"/>
        <v>0</v>
      </c>
      <c r="AG291" s="324">
        <f t="shared" si="36"/>
        <v>0</v>
      </c>
      <c r="AP291" s="324" t="b">
        <f t="shared" si="42"/>
        <v>0</v>
      </c>
    </row>
    <row r="292" spans="4:42" x14ac:dyDescent="0.2">
      <c r="D292" s="251"/>
      <c r="E292" s="348"/>
      <c r="F292" s="345" t="str">
        <f t="shared" si="43"/>
        <v>INVALID</v>
      </c>
      <c r="G292" s="251"/>
      <c r="H292" s="251"/>
      <c r="I292" s="251"/>
      <c r="J292" s="251"/>
      <c r="K292" s="251"/>
      <c r="L292" s="251"/>
      <c r="M292" s="324" t="str">
        <f t="shared" si="37"/>
        <v>Not a Lease</v>
      </c>
      <c r="N292" s="321"/>
      <c r="AA292" s="324">
        <f t="shared" si="38"/>
        <v>0</v>
      </c>
      <c r="AB292" s="324">
        <f t="shared" si="39"/>
        <v>0</v>
      </c>
      <c r="AC292" s="324">
        <f t="shared" si="40"/>
        <v>0</v>
      </c>
      <c r="AD292" s="324">
        <f t="shared" si="41"/>
        <v>0</v>
      </c>
      <c r="AG292" s="324">
        <f t="shared" si="36"/>
        <v>0</v>
      </c>
      <c r="AP292" s="324" t="b">
        <f t="shared" si="42"/>
        <v>0</v>
      </c>
    </row>
    <row r="293" spans="4:42" x14ac:dyDescent="0.2">
      <c r="D293" s="251"/>
      <c r="E293" s="348"/>
      <c r="F293" s="345" t="str">
        <f t="shared" si="43"/>
        <v>INVALID</v>
      </c>
      <c r="G293" s="251"/>
      <c r="H293" s="251"/>
      <c r="I293" s="251"/>
      <c r="J293" s="251"/>
      <c r="K293" s="251"/>
      <c r="L293" s="251"/>
      <c r="M293" s="324" t="str">
        <f t="shared" si="37"/>
        <v>Not a Lease</v>
      </c>
      <c r="N293" s="321"/>
      <c r="AA293" s="324">
        <f t="shared" si="38"/>
        <v>0</v>
      </c>
      <c r="AB293" s="324">
        <f t="shared" si="39"/>
        <v>0</v>
      </c>
      <c r="AC293" s="324">
        <f t="shared" si="40"/>
        <v>0</v>
      </c>
      <c r="AD293" s="324">
        <f t="shared" si="41"/>
        <v>0</v>
      </c>
      <c r="AG293" s="324">
        <f t="shared" si="36"/>
        <v>0</v>
      </c>
      <c r="AP293" s="324" t="b">
        <f t="shared" si="42"/>
        <v>0</v>
      </c>
    </row>
    <row r="294" spans="4:42" x14ac:dyDescent="0.2">
      <c r="D294" s="251"/>
      <c r="E294" s="348"/>
      <c r="F294" s="345" t="str">
        <f t="shared" si="43"/>
        <v>INVALID</v>
      </c>
      <c r="G294" s="251"/>
      <c r="H294" s="251"/>
      <c r="I294" s="251"/>
      <c r="J294" s="251"/>
      <c r="K294" s="251"/>
      <c r="L294" s="251"/>
      <c r="M294" s="324" t="str">
        <f t="shared" si="37"/>
        <v>Not a Lease</v>
      </c>
      <c r="N294" s="321"/>
      <c r="AA294" s="324">
        <f t="shared" si="38"/>
        <v>0</v>
      </c>
      <c r="AB294" s="324">
        <f t="shared" si="39"/>
        <v>0</v>
      </c>
      <c r="AC294" s="324">
        <f t="shared" si="40"/>
        <v>0</v>
      </c>
      <c r="AD294" s="324">
        <f t="shared" si="41"/>
        <v>0</v>
      </c>
      <c r="AG294" s="324">
        <f t="shared" si="36"/>
        <v>0</v>
      </c>
      <c r="AP294" s="324" t="b">
        <f t="shared" si="42"/>
        <v>0</v>
      </c>
    </row>
    <row r="295" spans="4:42" x14ac:dyDescent="0.2">
      <c r="D295" s="251"/>
      <c r="E295" s="348"/>
      <c r="F295" s="345" t="str">
        <f t="shared" si="43"/>
        <v>INVALID</v>
      </c>
      <c r="G295" s="251"/>
      <c r="H295" s="251"/>
      <c r="I295" s="251"/>
      <c r="J295" s="251"/>
      <c r="K295" s="251"/>
      <c r="L295" s="251"/>
      <c r="M295" s="324" t="str">
        <f t="shared" si="37"/>
        <v>Not a Lease</v>
      </c>
      <c r="N295" s="321"/>
      <c r="AA295" s="324">
        <f t="shared" si="38"/>
        <v>0</v>
      </c>
      <c r="AB295" s="324">
        <f t="shared" si="39"/>
        <v>0</v>
      </c>
      <c r="AC295" s="324">
        <f t="shared" si="40"/>
        <v>0</v>
      </c>
      <c r="AD295" s="324">
        <f t="shared" si="41"/>
        <v>0</v>
      </c>
      <c r="AG295" s="324">
        <f t="shared" si="36"/>
        <v>0</v>
      </c>
      <c r="AP295" s="324" t="b">
        <f t="shared" si="42"/>
        <v>0</v>
      </c>
    </row>
    <row r="296" spans="4:42" x14ac:dyDescent="0.2">
      <c r="D296" s="251"/>
      <c r="E296" s="348"/>
      <c r="F296" s="345" t="str">
        <f t="shared" si="43"/>
        <v>INVALID</v>
      </c>
      <c r="G296" s="251"/>
      <c r="H296" s="251"/>
      <c r="I296" s="251"/>
      <c r="J296" s="251"/>
      <c r="K296" s="251"/>
      <c r="L296" s="251"/>
      <c r="M296" s="324" t="str">
        <f t="shared" si="37"/>
        <v>Not a Lease</v>
      </c>
      <c r="N296" s="321"/>
      <c r="AA296" s="324">
        <f t="shared" si="38"/>
        <v>0</v>
      </c>
      <c r="AB296" s="324">
        <f t="shared" si="39"/>
        <v>0</v>
      </c>
      <c r="AC296" s="324">
        <f t="shared" si="40"/>
        <v>0</v>
      </c>
      <c r="AD296" s="324">
        <f t="shared" si="41"/>
        <v>0</v>
      </c>
      <c r="AG296" s="324">
        <f t="shared" si="36"/>
        <v>0</v>
      </c>
      <c r="AP296" s="324" t="b">
        <f t="shared" si="42"/>
        <v>0</v>
      </c>
    </row>
    <row r="297" spans="4:42" x14ac:dyDescent="0.2">
      <c r="D297" s="251"/>
      <c r="E297" s="348"/>
      <c r="F297" s="345" t="str">
        <f t="shared" si="43"/>
        <v>INVALID</v>
      </c>
      <c r="G297" s="251"/>
      <c r="H297" s="251"/>
      <c r="I297" s="251"/>
      <c r="J297" s="251"/>
      <c r="K297" s="251"/>
      <c r="L297" s="251"/>
      <c r="M297" s="324" t="str">
        <f t="shared" si="37"/>
        <v>Not a Lease</v>
      </c>
      <c r="N297" s="321"/>
      <c r="AA297" s="324">
        <f t="shared" si="38"/>
        <v>0</v>
      </c>
      <c r="AB297" s="324">
        <f t="shared" si="39"/>
        <v>0</v>
      </c>
      <c r="AC297" s="324">
        <f t="shared" si="40"/>
        <v>0</v>
      </c>
      <c r="AD297" s="324">
        <f t="shared" si="41"/>
        <v>0</v>
      </c>
      <c r="AG297" s="324">
        <f t="shared" si="36"/>
        <v>0</v>
      </c>
      <c r="AP297" s="324" t="b">
        <f t="shared" si="42"/>
        <v>0</v>
      </c>
    </row>
    <row r="298" spans="4:42" x14ac:dyDescent="0.2">
      <c r="D298" s="251"/>
      <c r="E298" s="348"/>
      <c r="F298" s="345" t="str">
        <f t="shared" si="43"/>
        <v>INVALID</v>
      </c>
      <c r="G298" s="251"/>
      <c r="H298" s="251"/>
      <c r="I298" s="251"/>
      <c r="J298" s="251"/>
      <c r="K298" s="251"/>
      <c r="L298" s="251"/>
      <c r="M298" s="324" t="str">
        <f t="shared" si="37"/>
        <v>Not a Lease</v>
      </c>
      <c r="N298" s="321"/>
      <c r="AA298" s="324">
        <f t="shared" si="38"/>
        <v>0</v>
      </c>
      <c r="AB298" s="324">
        <f t="shared" si="39"/>
        <v>0</v>
      </c>
      <c r="AC298" s="324">
        <f t="shared" si="40"/>
        <v>0</v>
      </c>
      <c r="AD298" s="324">
        <f t="shared" si="41"/>
        <v>0</v>
      </c>
      <c r="AG298" s="324">
        <f t="shared" si="36"/>
        <v>0</v>
      </c>
      <c r="AP298" s="324" t="b">
        <f t="shared" si="42"/>
        <v>0</v>
      </c>
    </row>
    <row r="299" spans="4:42" x14ac:dyDescent="0.2">
      <c r="D299" s="251"/>
      <c r="E299" s="348"/>
      <c r="F299" s="345" t="str">
        <f t="shared" si="43"/>
        <v>INVALID</v>
      </c>
      <c r="G299" s="251"/>
      <c r="H299" s="251"/>
      <c r="I299" s="251"/>
      <c r="J299" s="251"/>
      <c r="K299" s="251"/>
      <c r="L299" s="251"/>
      <c r="M299" s="324" t="str">
        <f t="shared" si="37"/>
        <v>Not a Lease</v>
      </c>
      <c r="N299" s="321"/>
      <c r="AA299" s="324">
        <f t="shared" si="38"/>
        <v>0</v>
      </c>
      <c r="AB299" s="324">
        <f t="shared" si="39"/>
        <v>0</v>
      </c>
      <c r="AC299" s="324">
        <f t="shared" si="40"/>
        <v>0</v>
      </c>
      <c r="AD299" s="324">
        <f t="shared" si="41"/>
        <v>0</v>
      </c>
      <c r="AG299" s="324">
        <f t="shared" si="36"/>
        <v>0</v>
      </c>
      <c r="AP299" s="324" t="b">
        <f t="shared" si="42"/>
        <v>0</v>
      </c>
    </row>
    <row r="300" spans="4:42" x14ac:dyDescent="0.2">
      <c r="D300" s="251"/>
      <c r="E300" s="348"/>
      <c r="F300" s="345" t="str">
        <f t="shared" si="43"/>
        <v>INVALID</v>
      </c>
      <c r="G300" s="251"/>
      <c r="H300" s="251"/>
      <c r="I300" s="251"/>
      <c r="J300" s="251"/>
      <c r="K300" s="251"/>
      <c r="L300" s="251"/>
      <c r="M300" s="324" t="str">
        <f t="shared" si="37"/>
        <v>Not a Lease</v>
      </c>
      <c r="N300" s="321"/>
      <c r="AA300" s="324">
        <f t="shared" si="38"/>
        <v>0</v>
      </c>
      <c r="AB300" s="324">
        <f t="shared" si="39"/>
        <v>0</v>
      </c>
      <c r="AC300" s="324">
        <f t="shared" si="40"/>
        <v>0</v>
      </c>
      <c r="AD300" s="324">
        <f t="shared" si="41"/>
        <v>0</v>
      </c>
      <c r="AG300" s="324">
        <f t="shared" si="36"/>
        <v>0</v>
      </c>
      <c r="AP300" s="324" t="b">
        <f t="shared" si="42"/>
        <v>0</v>
      </c>
    </row>
    <row r="301" spans="4:42" x14ac:dyDescent="0.2">
      <c r="D301" s="251"/>
      <c r="E301" s="348"/>
      <c r="F301" s="345" t="str">
        <f t="shared" si="43"/>
        <v>INVALID</v>
      </c>
      <c r="G301" s="251"/>
      <c r="H301" s="251"/>
      <c r="I301" s="251"/>
      <c r="J301" s="251"/>
      <c r="K301" s="251"/>
      <c r="L301" s="251"/>
      <c r="M301" s="324" t="str">
        <f t="shared" si="37"/>
        <v>Not a Lease</v>
      </c>
      <c r="N301" s="321"/>
      <c r="AA301" s="324">
        <f t="shared" si="38"/>
        <v>0</v>
      </c>
      <c r="AB301" s="324">
        <f t="shared" si="39"/>
        <v>0</v>
      </c>
      <c r="AC301" s="324">
        <f t="shared" si="40"/>
        <v>0</v>
      </c>
      <c r="AD301" s="324">
        <f t="shared" si="41"/>
        <v>0</v>
      </c>
      <c r="AG301" s="324">
        <f t="shared" si="36"/>
        <v>0</v>
      </c>
      <c r="AP301" s="324" t="b">
        <f t="shared" si="42"/>
        <v>0</v>
      </c>
    </row>
    <row r="302" spans="4:42" x14ac:dyDescent="0.2">
      <c r="D302" s="251"/>
      <c r="E302" s="348"/>
      <c r="F302" s="345" t="str">
        <f t="shared" si="43"/>
        <v>INVALID</v>
      </c>
      <c r="G302" s="251"/>
      <c r="H302" s="251"/>
      <c r="I302" s="251"/>
      <c r="J302" s="251"/>
      <c r="K302" s="251"/>
      <c r="L302" s="251"/>
      <c r="M302" s="324" t="str">
        <f t="shared" si="37"/>
        <v>Not a Lease</v>
      </c>
      <c r="N302" s="321"/>
      <c r="AA302" s="324">
        <f t="shared" si="38"/>
        <v>0</v>
      </c>
      <c r="AB302" s="324">
        <f t="shared" si="39"/>
        <v>0</v>
      </c>
      <c r="AC302" s="324">
        <f t="shared" si="40"/>
        <v>0</v>
      </c>
      <c r="AD302" s="324">
        <f t="shared" si="41"/>
        <v>0</v>
      </c>
      <c r="AG302" s="324">
        <f t="shared" si="36"/>
        <v>0</v>
      </c>
      <c r="AP302" s="324" t="b">
        <f t="shared" si="42"/>
        <v>0</v>
      </c>
    </row>
    <row r="303" spans="4:42" x14ac:dyDescent="0.2">
      <c r="D303" s="251"/>
      <c r="E303" s="348"/>
      <c r="F303" s="345" t="str">
        <f t="shared" si="43"/>
        <v>INVALID</v>
      </c>
      <c r="G303" s="251"/>
      <c r="H303" s="251"/>
      <c r="I303" s="251"/>
      <c r="J303" s="251"/>
      <c r="K303" s="251"/>
      <c r="L303" s="251"/>
      <c r="M303" s="324" t="str">
        <f t="shared" si="37"/>
        <v>Not a Lease</v>
      </c>
      <c r="N303" s="321"/>
      <c r="AA303" s="324">
        <f t="shared" si="38"/>
        <v>0</v>
      </c>
      <c r="AB303" s="324">
        <f t="shared" si="39"/>
        <v>0</v>
      </c>
      <c r="AC303" s="324">
        <f t="shared" si="40"/>
        <v>0</v>
      </c>
      <c r="AD303" s="324">
        <f t="shared" si="41"/>
        <v>0</v>
      </c>
      <c r="AG303" s="324">
        <f t="shared" si="36"/>
        <v>0</v>
      </c>
      <c r="AP303" s="324" t="b">
        <f t="shared" si="42"/>
        <v>0</v>
      </c>
    </row>
    <row r="304" spans="4:42" x14ac:dyDescent="0.2">
      <c r="D304" s="251"/>
      <c r="E304" s="348"/>
      <c r="F304" s="345" t="str">
        <f t="shared" si="43"/>
        <v>INVALID</v>
      </c>
      <c r="G304" s="251"/>
      <c r="H304" s="251"/>
      <c r="I304" s="251"/>
      <c r="J304" s="251"/>
      <c r="K304" s="251"/>
      <c r="L304" s="251"/>
      <c r="M304" s="324" t="str">
        <f t="shared" si="37"/>
        <v>Not a Lease</v>
      </c>
      <c r="N304" s="321"/>
      <c r="AA304" s="324">
        <f t="shared" si="38"/>
        <v>0</v>
      </c>
      <c r="AB304" s="324">
        <f t="shared" si="39"/>
        <v>0</v>
      </c>
      <c r="AC304" s="324">
        <f t="shared" si="40"/>
        <v>0</v>
      </c>
      <c r="AD304" s="324">
        <f t="shared" si="41"/>
        <v>0</v>
      </c>
      <c r="AG304" s="324">
        <f t="shared" si="36"/>
        <v>0</v>
      </c>
      <c r="AP304" s="324" t="b">
        <f t="shared" si="42"/>
        <v>0</v>
      </c>
    </row>
    <row r="305" spans="4:42" x14ac:dyDescent="0.2">
      <c r="D305" s="251"/>
      <c r="E305" s="348"/>
      <c r="F305" s="345" t="str">
        <f t="shared" si="43"/>
        <v>INVALID</v>
      </c>
      <c r="G305" s="251"/>
      <c r="H305" s="251"/>
      <c r="I305" s="251"/>
      <c r="J305" s="251"/>
      <c r="K305" s="251"/>
      <c r="L305" s="251"/>
      <c r="M305" s="324" t="str">
        <f t="shared" si="37"/>
        <v>Not a Lease</v>
      </c>
      <c r="N305" s="321"/>
      <c r="AA305" s="324">
        <f t="shared" si="38"/>
        <v>0</v>
      </c>
      <c r="AB305" s="324">
        <f t="shared" si="39"/>
        <v>0</v>
      </c>
      <c r="AC305" s="324">
        <f t="shared" si="40"/>
        <v>0</v>
      </c>
      <c r="AD305" s="324">
        <f t="shared" si="41"/>
        <v>0</v>
      </c>
      <c r="AG305" s="324">
        <f t="shared" si="36"/>
        <v>0</v>
      </c>
      <c r="AP305" s="324" t="b">
        <f t="shared" si="42"/>
        <v>0</v>
      </c>
    </row>
    <row r="306" spans="4:42" x14ac:dyDescent="0.2">
      <c r="D306" s="251"/>
      <c r="E306" s="348"/>
      <c r="F306" s="345" t="str">
        <f t="shared" si="43"/>
        <v>INVALID</v>
      </c>
      <c r="G306" s="251"/>
      <c r="H306" s="251"/>
      <c r="I306" s="251"/>
      <c r="J306" s="251"/>
      <c r="K306" s="251"/>
      <c r="L306" s="251"/>
      <c r="M306" s="324" t="str">
        <f t="shared" si="37"/>
        <v>Not a Lease</v>
      </c>
      <c r="N306" s="321"/>
      <c r="AA306" s="324">
        <f t="shared" si="38"/>
        <v>0</v>
      </c>
      <c r="AB306" s="324">
        <f t="shared" si="39"/>
        <v>0</v>
      </c>
      <c r="AC306" s="324">
        <f t="shared" si="40"/>
        <v>0</v>
      </c>
      <c r="AD306" s="324">
        <f t="shared" si="41"/>
        <v>0</v>
      </c>
      <c r="AG306" s="324">
        <f t="shared" si="36"/>
        <v>0</v>
      </c>
      <c r="AP306" s="324" t="b">
        <f t="shared" si="42"/>
        <v>0</v>
      </c>
    </row>
    <row r="307" spans="4:42" x14ac:dyDescent="0.2">
      <c r="D307" s="251"/>
      <c r="E307" s="348"/>
      <c r="F307" s="345" t="str">
        <f t="shared" si="43"/>
        <v>INVALID</v>
      </c>
      <c r="G307" s="251"/>
      <c r="H307" s="251"/>
      <c r="I307" s="251"/>
      <c r="J307" s="251"/>
      <c r="K307" s="251"/>
      <c r="L307" s="251"/>
      <c r="M307" s="324" t="str">
        <f t="shared" si="37"/>
        <v>Not a Lease</v>
      </c>
      <c r="N307" s="321"/>
      <c r="AA307" s="324">
        <f t="shared" si="38"/>
        <v>0</v>
      </c>
      <c r="AB307" s="324">
        <f t="shared" si="39"/>
        <v>0</v>
      </c>
      <c r="AC307" s="324">
        <f t="shared" si="40"/>
        <v>0</v>
      </c>
      <c r="AD307" s="324">
        <f t="shared" si="41"/>
        <v>0</v>
      </c>
      <c r="AG307" s="324">
        <f t="shared" si="36"/>
        <v>0</v>
      </c>
      <c r="AP307" s="324" t="b">
        <f t="shared" si="42"/>
        <v>0</v>
      </c>
    </row>
    <row r="308" spans="4:42" x14ac:dyDescent="0.2">
      <c r="D308" s="251"/>
      <c r="E308" s="348"/>
      <c r="F308" s="345" t="str">
        <f t="shared" si="43"/>
        <v>INVALID</v>
      </c>
      <c r="G308" s="251"/>
      <c r="H308" s="251"/>
      <c r="I308" s="251"/>
      <c r="J308" s="251"/>
      <c r="K308" s="251"/>
      <c r="L308" s="251"/>
      <c r="M308" s="324" t="str">
        <f t="shared" si="37"/>
        <v>Not a Lease</v>
      </c>
      <c r="N308" s="321"/>
      <c r="AA308" s="324">
        <f t="shared" si="38"/>
        <v>0</v>
      </c>
      <c r="AB308" s="324">
        <f t="shared" si="39"/>
        <v>0</v>
      </c>
      <c r="AC308" s="324">
        <f t="shared" si="40"/>
        <v>0</v>
      </c>
      <c r="AD308" s="324">
        <f t="shared" si="41"/>
        <v>0</v>
      </c>
      <c r="AG308" s="324">
        <f t="shared" si="36"/>
        <v>0</v>
      </c>
      <c r="AP308" s="324" t="b">
        <f t="shared" si="42"/>
        <v>0</v>
      </c>
    </row>
    <row r="309" spans="4:42" x14ac:dyDescent="0.2">
      <c r="D309" s="251"/>
      <c r="E309" s="348"/>
      <c r="F309" s="345" t="str">
        <f t="shared" si="43"/>
        <v>INVALID</v>
      </c>
      <c r="G309" s="251"/>
      <c r="H309" s="251"/>
      <c r="I309" s="251"/>
      <c r="J309" s="251"/>
      <c r="K309" s="251"/>
      <c r="L309" s="251"/>
      <c r="M309" s="324" t="str">
        <f t="shared" si="37"/>
        <v>Not a Lease</v>
      </c>
      <c r="N309" s="321"/>
      <c r="AA309" s="324">
        <f t="shared" si="38"/>
        <v>0</v>
      </c>
      <c r="AB309" s="324">
        <f t="shared" si="39"/>
        <v>0</v>
      </c>
      <c r="AC309" s="324">
        <f t="shared" si="40"/>
        <v>0</v>
      </c>
      <c r="AD309" s="324">
        <f t="shared" si="41"/>
        <v>0</v>
      </c>
      <c r="AG309" s="324">
        <f t="shared" si="36"/>
        <v>0</v>
      </c>
      <c r="AP309" s="324" t="b">
        <f t="shared" si="42"/>
        <v>0</v>
      </c>
    </row>
    <row r="310" spans="4:42" x14ac:dyDescent="0.2">
      <c r="D310" s="251"/>
      <c r="E310" s="348"/>
      <c r="F310" s="345" t="str">
        <f t="shared" si="43"/>
        <v>INVALID</v>
      </c>
      <c r="G310" s="251"/>
      <c r="H310" s="251"/>
      <c r="I310" s="251"/>
      <c r="J310" s="251"/>
      <c r="K310" s="251"/>
      <c r="L310" s="251"/>
      <c r="M310" s="324" t="str">
        <f t="shared" si="37"/>
        <v>Not a Lease</v>
      </c>
      <c r="N310" s="321"/>
      <c r="AA310" s="324">
        <f t="shared" si="38"/>
        <v>0</v>
      </c>
      <c r="AB310" s="324">
        <f t="shared" si="39"/>
        <v>0</v>
      </c>
      <c r="AC310" s="324">
        <f t="shared" si="40"/>
        <v>0</v>
      </c>
      <c r="AD310" s="324">
        <f t="shared" si="41"/>
        <v>0</v>
      </c>
      <c r="AG310" s="324">
        <f t="shared" si="36"/>
        <v>0</v>
      </c>
      <c r="AP310" s="324" t="b">
        <f t="shared" si="42"/>
        <v>0</v>
      </c>
    </row>
    <row r="311" spans="4:42" x14ac:dyDescent="0.2">
      <c r="D311" s="251"/>
      <c r="E311" s="348"/>
      <c r="F311" s="345" t="str">
        <f t="shared" si="43"/>
        <v>INVALID</v>
      </c>
      <c r="G311" s="251"/>
      <c r="H311" s="251"/>
      <c r="I311" s="251"/>
      <c r="J311" s="251"/>
      <c r="K311" s="251"/>
      <c r="L311" s="251"/>
      <c r="M311" s="324" t="str">
        <f t="shared" si="37"/>
        <v>Not a Lease</v>
      </c>
      <c r="N311" s="321"/>
      <c r="AA311" s="324">
        <f t="shared" si="38"/>
        <v>0</v>
      </c>
      <c r="AB311" s="324">
        <f t="shared" si="39"/>
        <v>0</v>
      </c>
      <c r="AC311" s="324">
        <f t="shared" si="40"/>
        <v>0</v>
      </c>
      <c r="AD311" s="324">
        <f t="shared" si="41"/>
        <v>0</v>
      </c>
      <c r="AG311" s="324">
        <f t="shared" si="36"/>
        <v>0</v>
      </c>
      <c r="AP311" s="324" t="b">
        <f t="shared" si="42"/>
        <v>0</v>
      </c>
    </row>
    <row r="312" spans="4:42" x14ac:dyDescent="0.2">
      <c r="D312" s="251"/>
      <c r="E312" s="348"/>
      <c r="F312" s="345" t="str">
        <f t="shared" si="43"/>
        <v>INVALID</v>
      </c>
      <c r="G312" s="251"/>
      <c r="H312" s="251"/>
      <c r="I312" s="251"/>
      <c r="J312" s="251"/>
      <c r="K312" s="251"/>
      <c r="L312" s="251"/>
      <c r="M312" s="324" t="str">
        <f t="shared" si="37"/>
        <v>Not a Lease</v>
      </c>
      <c r="N312" s="321"/>
      <c r="AA312" s="324">
        <f t="shared" si="38"/>
        <v>0</v>
      </c>
      <c r="AB312" s="324">
        <f t="shared" si="39"/>
        <v>0</v>
      </c>
      <c r="AC312" s="324">
        <f t="shared" si="40"/>
        <v>0</v>
      </c>
      <c r="AD312" s="324">
        <f t="shared" si="41"/>
        <v>0</v>
      </c>
      <c r="AG312" s="324">
        <f t="shared" si="36"/>
        <v>0</v>
      </c>
      <c r="AP312" s="324" t="b">
        <f t="shared" si="42"/>
        <v>0</v>
      </c>
    </row>
    <row r="313" spans="4:42" x14ac:dyDescent="0.2">
      <c r="D313" s="251"/>
      <c r="E313" s="348"/>
      <c r="F313" s="345" t="str">
        <f t="shared" si="43"/>
        <v>INVALID</v>
      </c>
      <c r="G313" s="251"/>
      <c r="H313" s="251"/>
      <c r="I313" s="251"/>
      <c r="J313" s="251"/>
      <c r="K313" s="251"/>
      <c r="L313" s="251"/>
      <c r="M313" s="324" t="str">
        <f t="shared" si="37"/>
        <v>Not a Lease</v>
      </c>
      <c r="N313" s="321"/>
      <c r="AA313" s="324">
        <f t="shared" si="38"/>
        <v>0</v>
      </c>
      <c r="AB313" s="324">
        <f t="shared" si="39"/>
        <v>0</v>
      </c>
      <c r="AC313" s="324">
        <f t="shared" si="40"/>
        <v>0</v>
      </c>
      <c r="AD313" s="324">
        <f t="shared" si="41"/>
        <v>0</v>
      </c>
      <c r="AG313" s="324">
        <f t="shared" si="36"/>
        <v>0</v>
      </c>
      <c r="AP313" s="324" t="b">
        <f t="shared" si="42"/>
        <v>0</v>
      </c>
    </row>
    <row r="314" spans="4:42" x14ac:dyDescent="0.2">
      <c r="D314" s="251"/>
      <c r="E314" s="348"/>
      <c r="F314" s="345" t="str">
        <f t="shared" si="43"/>
        <v>INVALID</v>
      </c>
      <c r="G314" s="251"/>
      <c r="H314" s="251"/>
      <c r="I314" s="251"/>
      <c r="J314" s="251"/>
      <c r="K314" s="251"/>
      <c r="L314" s="251"/>
      <c r="M314" s="324" t="str">
        <f t="shared" si="37"/>
        <v>Not a Lease</v>
      </c>
      <c r="N314" s="321"/>
      <c r="AA314" s="324">
        <f t="shared" si="38"/>
        <v>0</v>
      </c>
      <c r="AB314" s="324">
        <f t="shared" si="39"/>
        <v>0</v>
      </c>
      <c r="AC314" s="324">
        <f t="shared" si="40"/>
        <v>0</v>
      </c>
      <c r="AD314" s="324">
        <f t="shared" si="41"/>
        <v>0</v>
      </c>
      <c r="AG314" s="324">
        <f t="shared" si="36"/>
        <v>0</v>
      </c>
      <c r="AP314" s="324" t="b">
        <f t="shared" si="42"/>
        <v>0</v>
      </c>
    </row>
    <row r="315" spans="4:42" x14ac:dyDescent="0.2">
      <c r="D315" s="251"/>
      <c r="E315" s="348"/>
      <c r="F315" s="345" t="str">
        <f t="shared" si="43"/>
        <v>INVALID</v>
      </c>
      <c r="G315" s="251"/>
      <c r="H315" s="251"/>
      <c r="I315" s="251"/>
      <c r="J315" s="251"/>
      <c r="K315" s="251"/>
      <c r="L315" s="251"/>
      <c r="M315" s="324" t="str">
        <f t="shared" si="37"/>
        <v>Not a Lease</v>
      </c>
      <c r="N315" s="321"/>
      <c r="AA315" s="324">
        <f t="shared" si="38"/>
        <v>0</v>
      </c>
      <c r="AB315" s="324">
        <f t="shared" si="39"/>
        <v>0</v>
      </c>
      <c r="AC315" s="324">
        <f t="shared" si="40"/>
        <v>0</v>
      </c>
      <c r="AD315" s="324">
        <f t="shared" si="41"/>
        <v>0</v>
      </c>
      <c r="AG315" s="324">
        <f t="shared" si="36"/>
        <v>0</v>
      </c>
      <c r="AP315" s="324" t="b">
        <f t="shared" si="42"/>
        <v>0</v>
      </c>
    </row>
    <row r="316" spans="4:42" x14ac:dyDescent="0.2">
      <c r="D316" s="251"/>
      <c r="E316" s="348"/>
      <c r="F316" s="345" t="str">
        <f t="shared" si="43"/>
        <v>INVALID</v>
      </c>
      <c r="G316" s="251"/>
      <c r="H316" s="251"/>
      <c r="I316" s="251"/>
      <c r="J316" s="251"/>
      <c r="K316" s="251"/>
      <c r="L316" s="251"/>
      <c r="M316" s="324" t="str">
        <f t="shared" si="37"/>
        <v>Not a Lease</v>
      </c>
      <c r="N316" s="321"/>
      <c r="AA316" s="324">
        <f t="shared" si="38"/>
        <v>0</v>
      </c>
      <c r="AB316" s="324">
        <f t="shared" si="39"/>
        <v>0</v>
      </c>
      <c r="AC316" s="324">
        <f t="shared" si="40"/>
        <v>0</v>
      </c>
      <c r="AD316" s="324">
        <f t="shared" si="41"/>
        <v>0</v>
      </c>
      <c r="AG316" s="324">
        <f t="shared" si="36"/>
        <v>0</v>
      </c>
      <c r="AP316" s="324" t="b">
        <f t="shared" si="42"/>
        <v>0</v>
      </c>
    </row>
    <row r="317" spans="4:42" x14ac:dyDescent="0.2">
      <c r="D317" s="251"/>
      <c r="E317" s="348"/>
      <c r="F317" s="345" t="str">
        <f t="shared" si="43"/>
        <v>INVALID</v>
      </c>
      <c r="G317" s="251"/>
      <c r="H317" s="251"/>
      <c r="I317" s="251"/>
      <c r="J317" s="251"/>
      <c r="K317" s="251"/>
      <c r="L317" s="251"/>
      <c r="M317" s="324" t="str">
        <f t="shared" si="37"/>
        <v>Not a Lease</v>
      </c>
      <c r="N317" s="321"/>
      <c r="AA317" s="324">
        <f t="shared" si="38"/>
        <v>0</v>
      </c>
      <c r="AB317" s="324">
        <f t="shared" si="39"/>
        <v>0</v>
      </c>
      <c r="AC317" s="324">
        <f t="shared" si="40"/>
        <v>0</v>
      </c>
      <c r="AD317" s="324">
        <f t="shared" si="41"/>
        <v>0</v>
      </c>
      <c r="AG317" s="324">
        <f t="shared" si="36"/>
        <v>0</v>
      </c>
      <c r="AP317" s="324" t="b">
        <f t="shared" si="42"/>
        <v>0</v>
      </c>
    </row>
    <row r="318" spans="4:42" x14ac:dyDescent="0.2">
      <c r="D318" s="251"/>
      <c r="E318" s="348"/>
      <c r="F318" s="345" t="str">
        <f t="shared" si="43"/>
        <v>INVALID</v>
      </c>
      <c r="G318" s="251"/>
      <c r="H318" s="251"/>
      <c r="I318" s="251"/>
      <c r="J318" s="251"/>
      <c r="K318" s="251"/>
      <c r="L318" s="251"/>
      <c r="M318" s="324" t="str">
        <f t="shared" si="37"/>
        <v>Not a Lease</v>
      </c>
      <c r="N318" s="321"/>
      <c r="AA318" s="324">
        <f t="shared" si="38"/>
        <v>0</v>
      </c>
      <c r="AB318" s="324">
        <f t="shared" si="39"/>
        <v>0</v>
      </c>
      <c r="AC318" s="324">
        <f t="shared" si="40"/>
        <v>0</v>
      </c>
      <c r="AD318" s="324">
        <f t="shared" si="41"/>
        <v>0</v>
      </c>
      <c r="AG318" s="324">
        <f t="shared" si="36"/>
        <v>0</v>
      </c>
      <c r="AP318" s="324" t="b">
        <f t="shared" si="42"/>
        <v>0</v>
      </c>
    </row>
    <row r="319" spans="4:42" x14ac:dyDescent="0.2">
      <c r="D319" s="251"/>
      <c r="E319" s="348"/>
      <c r="F319" s="345" t="str">
        <f t="shared" si="43"/>
        <v>INVALID</v>
      </c>
      <c r="G319" s="251"/>
      <c r="H319" s="251"/>
      <c r="I319" s="251"/>
      <c r="J319" s="251"/>
      <c r="K319" s="251"/>
      <c r="L319" s="251"/>
      <c r="M319" s="324" t="str">
        <f t="shared" si="37"/>
        <v>Not a Lease</v>
      </c>
      <c r="N319" s="321"/>
      <c r="AA319" s="324">
        <f t="shared" si="38"/>
        <v>0</v>
      </c>
      <c r="AB319" s="324">
        <f t="shared" si="39"/>
        <v>0</v>
      </c>
      <c r="AC319" s="324">
        <f t="shared" si="40"/>
        <v>0</v>
      </c>
      <c r="AD319" s="324">
        <f t="shared" si="41"/>
        <v>0</v>
      </c>
      <c r="AG319" s="324">
        <f t="shared" si="36"/>
        <v>0</v>
      </c>
      <c r="AP319" s="324" t="b">
        <f t="shared" si="42"/>
        <v>0</v>
      </c>
    </row>
    <row r="320" spans="4:42" x14ac:dyDescent="0.2">
      <c r="D320" s="251"/>
      <c r="E320" s="348"/>
      <c r="F320" s="345" t="str">
        <f t="shared" si="43"/>
        <v>INVALID</v>
      </c>
      <c r="G320" s="251"/>
      <c r="H320" s="251"/>
      <c r="I320" s="251"/>
      <c r="J320" s="251"/>
      <c r="K320" s="251"/>
      <c r="L320" s="251"/>
      <c r="M320" s="324" t="str">
        <f t="shared" si="37"/>
        <v>Not a Lease</v>
      </c>
      <c r="N320" s="321"/>
      <c r="AA320" s="324">
        <f t="shared" si="38"/>
        <v>0</v>
      </c>
      <c r="AB320" s="324">
        <f t="shared" si="39"/>
        <v>0</v>
      </c>
      <c r="AC320" s="324">
        <f t="shared" si="40"/>
        <v>0</v>
      </c>
      <c r="AD320" s="324">
        <f t="shared" si="41"/>
        <v>0</v>
      </c>
      <c r="AG320" s="324">
        <f t="shared" si="36"/>
        <v>0</v>
      </c>
      <c r="AP320" s="324" t="b">
        <f t="shared" si="42"/>
        <v>0</v>
      </c>
    </row>
    <row r="321" spans="4:42" x14ac:dyDescent="0.2">
      <c r="D321" s="251"/>
      <c r="E321" s="348"/>
      <c r="F321" s="345" t="str">
        <f t="shared" si="43"/>
        <v>INVALID</v>
      </c>
      <c r="G321" s="251"/>
      <c r="H321" s="251"/>
      <c r="I321" s="251"/>
      <c r="J321" s="251"/>
      <c r="K321" s="251"/>
      <c r="L321" s="251"/>
      <c r="M321" s="324" t="str">
        <f t="shared" si="37"/>
        <v>Not a Lease</v>
      </c>
      <c r="N321" s="321"/>
      <c r="AA321" s="324">
        <f t="shared" si="38"/>
        <v>0</v>
      </c>
      <c r="AB321" s="324">
        <f t="shared" si="39"/>
        <v>0</v>
      </c>
      <c r="AC321" s="324">
        <f t="shared" si="40"/>
        <v>0</v>
      </c>
      <c r="AD321" s="324">
        <f t="shared" si="41"/>
        <v>0</v>
      </c>
      <c r="AG321" s="324">
        <f t="shared" si="36"/>
        <v>0</v>
      </c>
      <c r="AP321" s="324" t="b">
        <f t="shared" si="42"/>
        <v>0</v>
      </c>
    </row>
    <row r="322" spans="4:42" x14ac:dyDescent="0.2">
      <c r="D322" s="251"/>
      <c r="E322" s="348"/>
      <c r="F322" s="345" t="str">
        <f t="shared" si="43"/>
        <v>INVALID</v>
      </c>
      <c r="G322" s="251"/>
      <c r="H322" s="251"/>
      <c r="I322" s="251"/>
      <c r="J322" s="251"/>
      <c r="K322" s="251"/>
      <c r="L322" s="251"/>
      <c r="M322" s="324" t="str">
        <f t="shared" si="37"/>
        <v>Not a Lease</v>
      </c>
      <c r="N322" s="321"/>
      <c r="AA322" s="324">
        <f t="shared" si="38"/>
        <v>0</v>
      </c>
      <c r="AB322" s="324">
        <f t="shared" si="39"/>
        <v>0</v>
      </c>
      <c r="AC322" s="324">
        <f t="shared" si="40"/>
        <v>0</v>
      </c>
      <c r="AD322" s="324">
        <f t="shared" si="41"/>
        <v>0</v>
      </c>
      <c r="AG322" s="324">
        <f t="shared" si="36"/>
        <v>0</v>
      </c>
      <c r="AP322" s="324" t="b">
        <f t="shared" si="42"/>
        <v>0</v>
      </c>
    </row>
    <row r="323" spans="4:42" x14ac:dyDescent="0.2">
      <c r="D323" s="251"/>
      <c r="E323" s="348"/>
      <c r="F323" s="345" t="str">
        <f t="shared" si="43"/>
        <v>INVALID</v>
      </c>
      <c r="G323" s="251"/>
      <c r="H323" s="251"/>
      <c r="I323" s="251"/>
      <c r="J323" s="251"/>
      <c r="K323" s="251"/>
      <c r="L323" s="251"/>
      <c r="M323" s="324" t="str">
        <f t="shared" si="37"/>
        <v>Not a Lease</v>
      </c>
      <c r="N323" s="321"/>
      <c r="AA323" s="324">
        <f t="shared" si="38"/>
        <v>0</v>
      </c>
      <c r="AB323" s="324">
        <f t="shared" si="39"/>
        <v>0</v>
      </c>
      <c r="AC323" s="324">
        <f t="shared" si="40"/>
        <v>0</v>
      </c>
      <c r="AD323" s="324">
        <f t="shared" si="41"/>
        <v>0</v>
      </c>
      <c r="AG323" s="324">
        <f t="shared" si="36"/>
        <v>0</v>
      </c>
      <c r="AP323" s="324" t="b">
        <f t="shared" si="42"/>
        <v>0</v>
      </c>
    </row>
    <row r="324" spans="4:42" x14ac:dyDescent="0.2">
      <c r="D324" s="251"/>
      <c r="E324" s="348"/>
      <c r="F324" s="345" t="str">
        <f t="shared" si="43"/>
        <v>INVALID</v>
      </c>
      <c r="G324" s="251"/>
      <c r="H324" s="251"/>
      <c r="I324" s="251"/>
      <c r="J324" s="251"/>
      <c r="K324" s="251"/>
      <c r="L324" s="251"/>
      <c r="M324" s="324" t="str">
        <f t="shared" si="37"/>
        <v>Not a Lease</v>
      </c>
      <c r="N324" s="321"/>
      <c r="AA324" s="324">
        <f t="shared" si="38"/>
        <v>0</v>
      </c>
      <c r="AB324" s="324">
        <f t="shared" si="39"/>
        <v>0</v>
      </c>
      <c r="AC324" s="324">
        <f t="shared" si="40"/>
        <v>0</v>
      </c>
      <c r="AD324" s="324">
        <f t="shared" si="41"/>
        <v>0</v>
      </c>
      <c r="AG324" s="324">
        <f t="shared" si="36"/>
        <v>0</v>
      </c>
      <c r="AP324" s="324" t="b">
        <f t="shared" si="42"/>
        <v>0</v>
      </c>
    </row>
    <row r="325" spans="4:42" x14ac:dyDescent="0.2">
      <c r="D325" s="251"/>
      <c r="E325" s="348"/>
      <c r="F325" s="345" t="str">
        <f t="shared" si="43"/>
        <v>INVALID</v>
      </c>
      <c r="G325" s="251"/>
      <c r="H325" s="251"/>
      <c r="I325" s="251"/>
      <c r="J325" s="251"/>
      <c r="K325" s="251"/>
      <c r="L325" s="251"/>
      <c r="M325" s="324" t="str">
        <f t="shared" si="37"/>
        <v>Not a Lease</v>
      </c>
      <c r="N325" s="321"/>
      <c r="AA325" s="324">
        <f t="shared" si="38"/>
        <v>0</v>
      </c>
      <c r="AB325" s="324">
        <f t="shared" si="39"/>
        <v>0</v>
      </c>
      <c r="AC325" s="324">
        <f t="shared" si="40"/>
        <v>0</v>
      </c>
      <c r="AD325" s="324">
        <f t="shared" si="41"/>
        <v>0</v>
      </c>
      <c r="AG325" s="324">
        <f t="shared" si="36"/>
        <v>0</v>
      </c>
      <c r="AP325" s="324" t="b">
        <f t="shared" si="42"/>
        <v>0</v>
      </c>
    </row>
    <row r="326" spans="4:42" x14ac:dyDescent="0.2">
      <c r="D326" s="251"/>
      <c r="E326" s="348"/>
      <c r="F326" s="345" t="str">
        <f t="shared" si="43"/>
        <v>INVALID</v>
      </c>
      <c r="G326" s="251"/>
      <c r="H326" s="251"/>
      <c r="I326" s="251"/>
      <c r="J326" s="251"/>
      <c r="K326" s="251"/>
      <c r="L326" s="251"/>
      <c r="M326" s="324" t="str">
        <f t="shared" si="37"/>
        <v>Not a Lease</v>
      </c>
      <c r="N326" s="321"/>
      <c r="AA326" s="324">
        <f t="shared" si="38"/>
        <v>0</v>
      </c>
      <c r="AB326" s="324">
        <f t="shared" si="39"/>
        <v>0</v>
      </c>
      <c r="AC326" s="324">
        <f t="shared" si="40"/>
        <v>0</v>
      </c>
      <c r="AD326" s="324">
        <f t="shared" si="41"/>
        <v>0</v>
      </c>
      <c r="AG326" s="324">
        <f t="shared" si="36"/>
        <v>0</v>
      </c>
      <c r="AP326" s="324" t="b">
        <f t="shared" si="42"/>
        <v>0</v>
      </c>
    </row>
    <row r="327" spans="4:42" x14ac:dyDescent="0.2">
      <c r="D327" s="251"/>
      <c r="E327" s="348"/>
      <c r="F327" s="345" t="str">
        <f t="shared" si="43"/>
        <v>INVALID</v>
      </c>
      <c r="G327" s="251"/>
      <c r="H327" s="251"/>
      <c r="I327" s="251"/>
      <c r="J327" s="251"/>
      <c r="K327" s="251"/>
      <c r="L327" s="251"/>
      <c r="M327" s="324" t="str">
        <f t="shared" si="37"/>
        <v>Not a Lease</v>
      </c>
      <c r="N327" s="321"/>
      <c r="AA327" s="324">
        <f t="shared" si="38"/>
        <v>0</v>
      </c>
      <c r="AB327" s="324">
        <f t="shared" si="39"/>
        <v>0</v>
      </c>
      <c r="AC327" s="324">
        <f t="shared" si="40"/>
        <v>0</v>
      </c>
      <c r="AD327" s="324">
        <f t="shared" si="41"/>
        <v>0</v>
      </c>
      <c r="AG327" s="324">
        <f t="shared" si="36"/>
        <v>0</v>
      </c>
      <c r="AP327" s="324" t="b">
        <f t="shared" si="42"/>
        <v>0</v>
      </c>
    </row>
    <row r="328" spans="4:42" x14ac:dyDescent="0.2">
      <c r="D328" s="251"/>
      <c r="E328" s="348"/>
      <c r="F328" s="345" t="str">
        <f t="shared" si="43"/>
        <v>INVALID</v>
      </c>
      <c r="G328" s="251"/>
      <c r="H328" s="251"/>
      <c r="I328" s="251"/>
      <c r="J328" s="251"/>
      <c r="K328" s="251"/>
      <c r="L328" s="251"/>
      <c r="M328" s="324" t="str">
        <f t="shared" si="37"/>
        <v>Not a Lease</v>
      </c>
      <c r="N328" s="321"/>
      <c r="AA328" s="324">
        <f t="shared" si="38"/>
        <v>0</v>
      </c>
      <c r="AB328" s="324">
        <f t="shared" si="39"/>
        <v>0</v>
      </c>
      <c r="AC328" s="324">
        <f t="shared" si="40"/>
        <v>0</v>
      </c>
      <c r="AD328" s="324">
        <f t="shared" si="41"/>
        <v>0</v>
      </c>
      <c r="AG328" s="324">
        <f t="shared" si="36"/>
        <v>0</v>
      </c>
      <c r="AP328" s="324" t="b">
        <f t="shared" si="42"/>
        <v>0</v>
      </c>
    </row>
    <row r="329" spans="4:42" x14ac:dyDescent="0.2">
      <c r="D329" s="251"/>
      <c r="E329" s="348"/>
      <c r="F329" s="345" t="str">
        <f t="shared" si="43"/>
        <v>INVALID</v>
      </c>
      <c r="G329" s="251"/>
      <c r="H329" s="251"/>
      <c r="I329" s="251"/>
      <c r="J329" s="251"/>
      <c r="K329" s="251"/>
      <c r="L329" s="251"/>
      <c r="M329" s="324" t="str">
        <f t="shared" si="37"/>
        <v>Not a Lease</v>
      </c>
      <c r="N329" s="321"/>
      <c r="AA329" s="324">
        <f t="shared" si="38"/>
        <v>0</v>
      </c>
      <c r="AB329" s="324">
        <f t="shared" si="39"/>
        <v>0</v>
      </c>
      <c r="AC329" s="324">
        <f t="shared" si="40"/>
        <v>0</v>
      </c>
      <c r="AD329" s="324">
        <f t="shared" si="41"/>
        <v>0</v>
      </c>
      <c r="AG329" s="324">
        <f t="shared" si="36"/>
        <v>0</v>
      </c>
      <c r="AP329" s="324" t="b">
        <f t="shared" si="42"/>
        <v>0</v>
      </c>
    </row>
    <row r="330" spans="4:42" x14ac:dyDescent="0.2">
      <c r="D330" s="251"/>
      <c r="E330" s="348"/>
      <c r="F330" s="345" t="str">
        <f t="shared" si="43"/>
        <v>INVALID</v>
      </c>
      <c r="G330" s="251"/>
      <c r="H330" s="251"/>
      <c r="I330" s="251"/>
      <c r="J330" s="251"/>
      <c r="K330" s="251"/>
      <c r="L330" s="251"/>
      <c r="M330" s="324" t="str">
        <f t="shared" si="37"/>
        <v>Not a Lease</v>
      </c>
      <c r="N330" s="321"/>
      <c r="AA330" s="324">
        <f t="shared" si="38"/>
        <v>0</v>
      </c>
      <c r="AB330" s="324">
        <f t="shared" si="39"/>
        <v>0</v>
      </c>
      <c r="AC330" s="324">
        <f t="shared" si="40"/>
        <v>0</v>
      </c>
      <c r="AD330" s="324">
        <f t="shared" si="41"/>
        <v>0</v>
      </c>
      <c r="AG330" s="324">
        <f t="shared" si="36"/>
        <v>0</v>
      </c>
      <c r="AP330" s="324" t="b">
        <f t="shared" si="42"/>
        <v>0</v>
      </c>
    </row>
    <row r="331" spans="4:42" x14ac:dyDescent="0.2">
      <c r="D331" s="251"/>
      <c r="E331" s="348"/>
      <c r="F331" s="345" t="str">
        <f t="shared" si="43"/>
        <v>INVALID</v>
      </c>
      <c r="G331" s="251"/>
      <c r="H331" s="251"/>
      <c r="I331" s="251"/>
      <c r="J331" s="251"/>
      <c r="K331" s="251"/>
      <c r="L331" s="251"/>
      <c r="M331" s="324" t="str">
        <f t="shared" si="37"/>
        <v>Not a Lease</v>
      </c>
      <c r="N331" s="321"/>
      <c r="AA331" s="324">
        <f t="shared" si="38"/>
        <v>0</v>
      </c>
      <c r="AB331" s="324">
        <f t="shared" si="39"/>
        <v>0</v>
      </c>
      <c r="AC331" s="324">
        <f t="shared" si="40"/>
        <v>0</v>
      </c>
      <c r="AD331" s="324">
        <f t="shared" si="41"/>
        <v>0</v>
      </c>
      <c r="AG331" s="324">
        <f t="shared" ref="AG331:AG394" si="44">IF(AE331="Monthly",AA331*12,IF(AE331="quarterly",AA331*4,IF(AE331="semiannually",AA331*2,IF(AE331="annually",AA331*1,IF(AE331="weekly",AA331*52,0)))))</f>
        <v>0</v>
      </c>
      <c r="AP331" s="324" t="b">
        <f t="shared" si="42"/>
        <v>0</v>
      </c>
    </row>
    <row r="332" spans="4:42" x14ac:dyDescent="0.2">
      <c r="D332" s="251"/>
      <c r="E332" s="348"/>
      <c r="F332" s="345" t="str">
        <f t="shared" si="43"/>
        <v>INVALID</v>
      </c>
      <c r="G332" s="251"/>
      <c r="H332" s="251"/>
      <c r="I332" s="251"/>
      <c r="J332" s="251"/>
      <c r="K332" s="251"/>
      <c r="L332" s="251"/>
      <c r="M332" s="324" t="str">
        <f t="shared" ref="M332:M395" si="45">+IF(AND(H332="yes",I332="yes", J332="no",G332&lt;&gt;"Intangible Asset",G332&lt;&gt;"Service",K332 ="yes",L332="no",G332&lt;&gt;""),"Lease","Not a Lease")</f>
        <v>Not a Lease</v>
      </c>
      <c r="N332" s="321"/>
      <c r="AA332" s="324">
        <f t="shared" ref="AA332:AA395" si="46">IF(AND(V332="Yes",P332="Yes"),IF(OR(Q332=W332,Q332&lt;W332),Q332,W332),+IF(AND(P332="Yes",S332="Yes"),IF(Q332&lt;W332,Q332,W332),IF(P332&lt;&gt;"No",Q332,IF(S332="yes",N332+T332,N332))))</f>
        <v>0</v>
      </c>
      <c r="AB332" s="324">
        <f t="shared" ref="AB332:AB395" si="47">+IF(AND(U332="Yes",O332="Yes"),IF(OR(Q332=W332,Q332&lt;W332),Q332,W332),N332)</f>
        <v>0</v>
      </c>
      <c r="AC332" s="324">
        <f t="shared" ref="AC332:AC395" si="48">+IF(O332=U332,MAX(Q332,W332),(IF(OR(V332="yes",P332="Yes"),MIN(Q332,W332),IF(AND(V332="Yes",P332="No"),W332,IF(AND(V332="No",P332="Yes"),Q332,0)))))</f>
        <v>0</v>
      </c>
      <c r="AD332" s="324">
        <f t="shared" ref="AD332:AD395" si="49">+IF(AND(Y332="Yes",S332="Yes"),MAX(T332,Z332),IF(AND(Y332="Yes",OR(S332="No",S332="")),Z332,IF(AND(OR(Y332="No",Y332=""),S332="Yes"),T332,0)))</f>
        <v>0</v>
      </c>
      <c r="AG332" s="324">
        <f t="shared" si="44"/>
        <v>0</v>
      </c>
      <c r="AP332" s="324" t="b">
        <f t="shared" ref="AP332:AP395" si="50">IF(M332="Lease",+PV(AO332/(AG332/AA332),AG332,-AJ332,0,IF(AF332="Beginning",1,0)))</f>
        <v>0</v>
      </c>
    </row>
    <row r="333" spans="4:42" x14ac:dyDescent="0.2">
      <c r="D333" s="251"/>
      <c r="E333" s="348"/>
      <c r="F333" s="345" t="str">
        <f t="shared" ref="F333:F396" si="51">IF(OR(E333="0100",E333="0200",E333="0300",E333="1100",E333="1200",E333="1300",E333="1400"),"GOV",IF(E333="MULTIPLE","COMPLETE COLUMN *AS*",IF(OR(E333="2100",E333="2400",E333="2500",E333="2900",E333="6200",E333="6210"),"BTA",IF(OR(E333="3100",E333="3200",E333="3500",E333="3600",E333="3700",E333="3800"),"ISF","INVALID"))))</f>
        <v>INVALID</v>
      </c>
      <c r="G333" s="251"/>
      <c r="H333" s="251"/>
      <c r="I333" s="251"/>
      <c r="J333" s="251"/>
      <c r="K333" s="251"/>
      <c r="L333" s="251"/>
      <c r="M333" s="324" t="str">
        <f t="shared" si="45"/>
        <v>Not a Lease</v>
      </c>
      <c r="N333" s="321"/>
      <c r="AA333" s="324">
        <f t="shared" si="46"/>
        <v>0</v>
      </c>
      <c r="AB333" s="324">
        <f t="shared" si="47"/>
        <v>0</v>
      </c>
      <c r="AC333" s="324">
        <f t="shared" si="48"/>
        <v>0</v>
      </c>
      <c r="AD333" s="324">
        <f t="shared" si="49"/>
        <v>0</v>
      </c>
      <c r="AG333" s="324">
        <f t="shared" si="44"/>
        <v>0</v>
      </c>
      <c r="AP333" s="324" t="b">
        <f t="shared" si="50"/>
        <v>0</v>
      </c>
    </row>
    <row r="334" spans="4:42" x14ac:dyDescent="0.2">
      <c r="D334" s="251"/>
      <c r="E334" s="348"/>
      <c r="F334" s="345" t="str">
        <f t="shared" si="51"/>
        <v>INVALID</v>
      </c>
      <c r="G334" s="251"/>
      <c r="H334" s="251"/>
      <c r="I334" s="251"/>
      <c r="J334" s="251"/>
      <c r="K334" s="251"/>
      <c r="L334" s="251"/>
      <c r="M334" s="324" t="str">
        <f t="shared" si="45"/>
        <v>Not a Lease</v>
      </c>
      <c r="N334" s="321"/>
      <c r="AA334" s="324">
        <f t="shared" si="46"/>
        <v>0</v>
      </c>
      <c r="AB334" s="324">
        <f t="shared" si="47"/>
        <v>0</v>
      </c>
      <c r="AC334" s="324">
        <f t="shared" si="48"/>
        <v>0</v>
      </c>
      <c r="AD334" s="324">
        <f t="shared" si="49"/>
        <v>0</v>
      </c>
      <c r="AG334" s="324">
        <f t="shared" si="44"/>
        <v>0</v>
      </c>
      <c r="AP334" s="324" t="b">
        <f t="shared" si="50"/>
        <v>0</v>
      </c>
    </row>
    <row r="335" spans="4:42" x14ac:dyDescent="0.2">
      <c r="D335" s="251"/>
      <c r="E335" s="348"/>
      <c r="F335" s="345" t="str">
        <f t="shared" si="51"/>
        <v>INVALID</v>
      </c>
      <c r="G335" s="251"/>
      <c r="H335" s="251"/>
      <c r="I335" s="251"/>
      <c r="J335" s="251"/>
      <c r="K335" s="251"/>
      <c r="L335" s="251"/>
      <c r="M335" s="324" t="str">
        <f t="shared" si="45"/>
        <v>Not a Lease</v>
      </c>
      <c r="N335" s="321"/>
      <c r="AA335" s="324">
        <f t="shared" si="46"/>
        <v>0</v>
      </c>
      <c r="AB335" s="324">
        <f t="shared" si="47"/>
        <v>0</v>
      </c>
      <c r="AC335" s="324">
        <f t="shared" si="48"/>
        <v>0</v>
      </c>
      <c r="AD335" s="324">
        <f t="shared" si="49"/>
        <v>0</v>
      </c>
      <c r="AG335" s="324">
        <f t="shared" si="44"/>
        <v>0</v>
      </c>
      <c r="AP335" s="324" t="b">
        <f t="shared" si="50"/>
        <v>0</v>
      </c>
    </row>
    <row r="336" spans="4:42" x14ac:dyDescent="0.2">
      <c r="D336" s="251"/>
      <c r="E336" s="348"/>
      <c r="F336" s="345" t="str">
        <f t="shared" si="51"/>
        <v>INVALID</v>
      </c>
      <c r="G336" s="251"/>
      <c r="H336" s="251"/>
      <c r="I336" s="251"/>
      <c r="J336" s="251"/>
      <c r="K336" s="251"/>
      <c r="L336" s="251"/>
      <c r="M336" s="324" t="str">
        <f t="shared" si="45"/>
        <v>Not a Lease</v>
      </c>
      <c r="N336" s="321"/>
      <c r="AA336" s="324">
        <f t="shared" si="46"/>
        <v>0</v>
      </c>
      <c r="AB336" s="324">
        <f t="shared" si="47"/>
        <v>0</v>
      </c>
      <c r="AC336" s="324">
        <f t="shared" si="48"/>
        <v>0</v>
      </c>
      <c r="AD336" s="324">
        <f t="shared" si="49"/>
        <v>0</v>
      </c>
      <c r="AG336" s="324">
        <f t="shared" si="44"/>
        <v>0</v>
      </c>
      <c r="AP336" s="324" t="b">
        <f t="shared" si="50"/>
        <v>0</v>
      </c>
    </row>
    <row r="337" spans="4:42" x14ac:dyDescent="0.2">
      <c r="D337" s="251"/>
      <c r="E337" s="348"/>
      <c r="F337" s="345" t="str">
        <f t="shared" si="51"/>
        <v>INVALID</v>
      </c>
      <c r="G337" s="251"/>
      <c r="H337" s="251"/>
      <c r="I337" s="251"/>
      <c r="J337" s="251"/>
      <c r="K337" s="251"/>
      <c r="L337" s="251"/>
      <c r="M337" s="324" t="str">
        <f t="shared" si="45"/>
        <v>Not a Lease</v>
      </c>
      <c r="N337" s="321"/>
      <c r="AA337" s="324">
        <f t="shared" si="46"/>
        <v>0</v>
      </c>
      <c r="AB337" s="324">
        <f t="shared" si="47"/>
        <v>0</v>
      </c>
      <c r="AC337" s="324">
        <f t="shared" si="48"/>
        <v>0</v>
      </c>
      <c r="AD337" s="324">
        <f t="shared" si="49"/>
        <v>0</v>
      </c>
      <c r="AG337" s="324">
        <f t="shared" si="44"/>
        <v>0</v>
      </c>
      <c r="AP337" s="324" t="b">
        <f t="shared" si="50"/>
        <v>0</v>
      </c>
    </row>
    <row r="338" spans="4:42" x14ac:dyDescent="0.2">
      <c r="D338" s="251"/>
      <c r="E338" s="348"/>
      <c r="F338" s="345" t="str">
        <f t="shared" si="51"/>
        <v>INVALID</v>
      </c>
      <c r="G338" s="251"/>
      <c r="H338" s="251"/>
      <c r="I338" s="251"/>
      <c r="J338" s="251"/>
      <c r="K338" s="251"/>
      <c r="L338" s="251"/>
      <c r="M338" s="324" t="str">
        <f t="shared" si="45"/>
        <v>Not a Lease</v>
      </c>
      <c r="N338" s="321"/>
      <c r="AA338" s="324">
        <f t="shared" si="46"/>
        <v>0</v>
      </c>
      <c r="AB338" s="324">
        <f t="shared" si="47"/>
        <v>0</v>
      </c>
      <c r="AC338" s="324">
        <f t="shared" si="48"/>
        <v>0</v>
      </c>
      <c r="AD338" s="324">
        <f t="shared" si="49"/>
        <v>0</v>
      </c>
      <c r="AG338" s="324">
        <f t="shared" si="44"/>
        <v>0</v>
      </c>
      <c r="AP338" s="324" t="b">
        <f t="shared" si="50"/>
        <v>0</v>
      </c>
    </row>
    <row r="339" spans="4:42" x14ac:dyDescent="0.2">
      <c r="D339" s="251"/>
      <c r="E339" s="348"/>
      <c r="F339" s="345" t="str">
        <f t="shared" si="51"/>
        <v>INVALID</v>
      </c>
      <c r="G339" s="251"/>
      <c r="H339" s="251"/>
      <c r="I339" s="251"/>
      <c r="J339" s="251"/>
      <c r="K339" s="251"/>
      <c r="L339" s="251"/>
      <c r="M339" s="324" t="str">
        <f t="shared" si="45"/>
        <v>Not a Lease</v>
      </c>
      <c r="N339" s="321"/>
      <c r="AA339" s="324">
        <f t="shared" si="46"/>
        <v>0</v>
      </c>
      <c r="AB339" s="324">
        <f t="shared" si="47"/>
        <v>0</v>
      </c>
      <c r="AC339" s="324">
        <f t="shared" si="48"/>
        <v>0</v>
      </c>
      <c r="AD339" s="324">
        <f t="shared" si="49"/>
        <v>0</v>
      </c>
      <c r="AG339" s="324">
        <f t="shared" si="44"/>
        <v>0</v>
      </c>
      <c r="AP339" s="324" t="b">
        <f t="shared" si="50"/>
        <v>0</v>
      </c>
    </row>
    <row r="340" spans="4:42" x14ac:dyDescent="0.2">
      <c r="D340" s="251"/>
      <c r="E340" s="348"/>
      <c r="F340" s="345" t="str">
        <f t="shared" si="51"/>
        <v>INVALID</v>
      </c>
      <c r="G340" s="251"/>
      <c r="H340" s="251"/>
      <c r="I340" s="251"/>
      <c r="J340" s="251"/>
      <c r="K340" s="251"/>
      <c r="L340" s="251"/>
      <c r="M340" s="324" t="str">
        <f t="shared" si="45"/>
        <v>Not a Lease</v>
      </c>
      <c r="N340" s="321"/>
      <c r="AA340" s="324">
        <f t="shared" si="46"/>
        <v>0</v>
      </c>
      <c r="AB340" s="324">
        <f t="shared" si="47"/>
        <v>0</v>
      </c>
      <c r="AC340" s="324">
        <f t="shared" si="48"/>
        <v>0</v>
      </c>
      <c r="AD340" s="324">
        <f t="shared" si="49"/>
        <v>0</v>
      </c>
      <c r="AG340" s="324">
        <f t="shared" si="44"/>
        <v>0</v>
      </c>
      <c r="AP340" s="324" t="b">
        <f t="shared" si="50"/>
        <v>0</v>
      </c>
    </row>
    <row r="341" spans="4:42" x14ac:dyDescent="0.2">
      <c r="D341" s="251"/>
      <c r="E341" s="348"/>
      <c r="F341" s="345" t="str">
        <f t="shared" si="51"/>
        <v>INVALID</v>
      </c>
      <c r="G341" s="251"/>
      <c r="H341" s="251"/>
      <c r="I341" s="251"/>
      <c r="J341" s="251"/>
      <c r="K341" s="251"/>
      <c r="L341" s="251"/>
      <c r="M341" s="324" t="str">
        <f t="shared" si="45"/>
        <v>Not a Lease</v>
      </c>
      <c r="N341" s="321"/>
      <c r="AA341" s="324">
        <f t="shared" si="46"/>
        <v>0</v>
      </c>
      <c r="AB341" s="324">
        <f t="shared" si="47"/>
        <v>0</v>
      </c>
      <c r="AC341" s="324">
        <f t="shared" si="48"/>
        <v>0</v>
      </c>
      <c r="AD341" s="324">
        <f t="shared" si="49"/>
        <v>0</v>
      </c>
      <c r="AG341" s="324">
        <f t="shared" si="44"/>
        <v>0</v>
      </c>
      <c r="AP341" s="324" t="b">
        <f t="shared" si="50"/>
        <v>0</v>
      </c>
    </row>
    <row r="342" spans="4:42" x14ac:dyDescent="0.2">
      <c r="D342" s="251"/>
      <c r="E342" s="348"/>
      <c r="F342" s="345" t="str">
        <f t="shared" si="51"/>
        <v>INVALID</v>
      </c>
      <c r="G342" s="251"/>
      <c r="H342" s="251"/>
      <c r="I342" s="251"/>
      <c r="J342" s="251"/>
      <c r="K342" s="251"/>
      <c r="L342" s="251"/>
      <c r="M342" s="324" t="str">
        <f t="shared" si="45"/>
        <v>Not a Lease</v>
      </c>
      <c r="N342" s="321"/>
      <c r="AA342" s="324">
        <f t="shared" si="46"/>
        <v>0</v>
      </c>
      <c r="AB342" s="324">
        <f t="shared" si="47"/>
        <v>0</v>
      </c>
      <c r="AC342" s="324">
        <f t="shared" si="48"/>
        <v>0</v>
      </c>
      <c r="AD342" s="324">
        <f t="shared" si="49"/>
        <v>0</v>
      </c>
      <c r="AG342" s="324">
        <f t="shared" si="44"/>
        <v>0</v>
      </c>
      <c r="AP342" s="324" t="b">
        <f t="shared" si="50"/>
        <v>0</v>
      </c>
    </row>
    <row r="343" spans="4:42" x14ac:dyDescent="0.2">
      <c r="D343" s="251"/>
      <c r="E343" s="348"/>
      <c r="F343" s="345" t="str">
        <f t="shared" si="51"/>
        <v>INVALID</v>
      </c>
      <c r="G343" s="251"/>
      <c r="H343" s="251"/>
      <c r="I343" s="251"/>
      <c r="J343" s="251"/>
      <c r="K343" s="251"/>
      <c r="L343" s="251"/>
      <c r="M343" s="324" t="str">
        <f t="shared" si="45"/>
        <v>Not a Lease</v>
      </c>
      <c r="N343" s="321"/>
      <c r="AA343" s="324">
        <f t="shared" si="46"/>
        <v>0</v>
      </c>
      <c r="AB343" s="324">
        <f t="shared" si="47"/>
        <v>0</v>
      </c>
      <c r="AC343" s="324">
        <f t="shared" si="48"/>
        <v>0</v>
      </c>
      <c r="AD343" s="324">
        <f t="shared" si="49"/>
        <v>0</v>
      </c>
      <c r="AG343" s="324">
        <f t="shared" si="44"/>
        <v>0</v>
      </c>
      <c r="AP343" s="324" t="b">
        <f t="shared" si="50"/>
        <v>0</v>
      </c>
    </row>
    <row r="344" spans="4:42" x14ac:dyDescent="0.2">
      <c r="D344" s="251"/>
      <c r="E344" s="348"/>
      <c r="F344" s="345" t="str">
        <f t="shared" si="51"/>
        <v>INVALID</v>
      </c>
      <c r="G344" s="251"/>
      <c r="H344" s="251"/>
      <c r="I344" s="251"/>
      <c r="J344" s="251"/>
      <c r="K344" s="251"/>
      <c r="L344" s="251"/>
      <c r="M344" s="324" t="str">
        <f t="shared" si="45"/>
        <v>Not a Lease</v>
      </c>
      <c r="N344" s="321"/>
      <c r="AA344" s="324">
        <f t="shared" si="46"/>
        <v>0</v>
      </c>
      <c r="AB344" s="324">
        <f t="shared" si="47"/>
        <v>0</v>
      </c>
      <c r="AC344" s="324">
        <f t="shared" si="48"/>
        <v>0</v>
      </c>
      <c r="AD344" s="324">
        <f t="shared" si="49"/>
        <v>0</v>
      </c>
      <c r="AG344" s="324">
        <f t="shared" si="44"/>
        <v>0</v>
      </c>
      <c r="AP344" s="324" t="b">
        <f t="shared" si="50"/>
        <v>0</v>
      </c>
    </row>
    <row r="345" spans="4:42" x14ac:dyDescent="0.2">
      <c r="D345" s="251"/>
      <c r="E345" s="348"/>
      <c r="F345" s="345" t="str">
        <f t="shared" si="51"/>
        <v>INVALID</v>
      </c>
      <c r="G345" s="251"/>
      <c r="H345" s="251"/>
      <c r="I345" s="251"/>
      <c r="J345" s="251"/>
      <c r="K345" s="251"/>
      <c r="L345" s="251"/>
      <c r="M345" s="324" t="str">
        <f t="shared" si="45"/>
        <v>Not a Lease</v>
      </c>
      <c r="N345" s="321"/>
      <c r="AA345" s="324">
        <f t="shared" si="46"/>
        <v>0</v>
      </c>
      <c r="AB345" s="324">
        <f t="shared" si="47"/>
        <v>0</v>
      </c>
      <c r="AC345" s="324">
        <f t="shared" si="48"/>
        <v>0</v>
      </c>
      <c r="AD345" s="324">
        <f t="shared" si="49"/>
        <v>0</v>
      </c>
      <c r="AG345" s="324">
        <f t="shared" si="44"/>
        <v>0</v>
      </c>
      <c r="AP345" s="324" t="b">
        <f t="shared" si="50"/>
        <v>0</v>
      </c>
    </row>
    <row r="346" spans="4:42" x14ac:dyDescent="0.2">
      <c r="D346" s="251"/>
      <c r="E346" s="348"/>
      <c r="F346" s="345" t="str">
        <f t="shared" si="51"/>
        <v>INVALID</v>
      </c>
      <c r="G346" s="251"/>
      <c r="H346" s="251"/>
      <c r="I346" s="251"/>
      <c r="J346" s="251"/>
      <c r="K346" s="251"/>
      <c r="L346" s="251"/>
      <c r="M346" s="324" t="str">
        <f t="shared" si="45"/>
        <v>Not a Lease</v>
      </c>
      <c r="N346" s="321"/>
      <c r="AA346" s="324">
        <f t="shared" si="46"/>
        <v>0</v>
      </c>
      <c r="AB346" s="324">
        <f t="shared" si="47"/>
        <v>0</v>
      </c>
      <c r="AC346" s="324">
        <f t="shared" si="48"/>
        <v>0</v>
      </c>
      <c r="AD346" s="324">
        <f t="shared" si="49"/>
        <v>0</v>
      </c>
      <c r="AG346" s="324">
        <f t="shared" si="44"/>
        <v>0</v>
      </c>
      <c r="AP346" s="324" t="b">
        <f t="shared" si="50"/>
        <v>0</v>
      </c>
    </row>
    <row r="347" spans="4:42" x14ac:dyDescent="0.2">
      <c r="D347" s="251"/>
      <c r="E347" s="348"/>
      <c r="F347" s="345" t="str">
        <f t="shared" si="51"/>
        <v>INVALID</v>
      </c>
      <c r="G347" s="251"/>
      <c r="H347" s="251"/>
      <c r="I347" s="251"/>
      <c r="J347" s="251"/>
      <c r="K347" s="251"/>
      <c r="L347" s="251"/>
      <c r="M347" s="324" t="str">
        <f t="shared" si="45"/>
        <v>Not a Lease</v>
      </c>
      <c r="N347" s="321"/>
      <c r="AA347" s="324">
        <f t="shared" si="46"/>
        <v>0</v>
      </c>
      <c r="AB347" s="324">
        <f t="shared" si="47"/>
        <v>0</v>
      </c>
      <c r="AC347" s="324">
        <f t="shared" si="48"/>
        <v>0</v>
      </c>
      <c r="AD347" s="324">
        <f t="shared" si="49"/>
        <v>0</v>
      </c>
      <c r="AG347" s="324">
        <f t="shared" si="44"/>
        <v>0</v>
      </c>
      <c r="AP347" s="324" t="b">
        <f t="shared" si="50"/>
        <v>0</v>
      </c>
    </row>
    <row r="348" spans="4:42" x14ac:dyDescent="0.2">
      <c r="D348" s="251"/>
      <c r="E348" s="348"/>
      <c r="F348" s="345" t="str">
        <f t="shared" si="51"/>
        <v>INVALID</v>
      </c>
      <c r="G348" s="251"/>
      <c r="H348" s="251"/>
      <c r="I348" s="251"/>
      <c r="J348" s="251"/>
      <c r="K348" s="251"/>
      <c r="L348" s="251"/>
      <c r="M348" s="324" t="str">
        <f t="shared" si="45"/>
        <v>Not a Lease</v>
      </c>
      <c r="N348" s="321"/>
      <c r="AA348" s="324">
        <f t="shared" si="46"/>
        <v>0</v>
      </c>
      <c r="AB348" s="324">
        <f t="shared" si="47"/>
        <v>0</v>
      </c>
      <c r="AC348" s="324">
        <f t="shared" si="48"/>
        <v>0</v>
      </c>
      <c r="AD348" s="324">
        <f t="shared" si="49"/>
        <v>0</v>
      </c>
      <c r="AG348" s="324">
        <f t="shared" si="44"/>
        <v>0</v>
      </c>
      <c r="AP348" s="324" t="b">
        <f t="shared" si="50"/>
        <v>0</v>
      </c>
    </row>
    <row r="349" spans="4:42" x14ac:dyDescent="0.2">
      <c r="D349" s="251"/>
      <c r="E349" s="348"/>
      <c r="F349" s="345" t="str">
        <f t="shared" si="51"/>
        <v>INVALID</v>
      </c>
      <c r="G349" s="251"/>
      <c r="H349" s="251"/>
      <c r="I349" s="251"/>
      <c r="J349" s="251"/>
      <c r="K349" s="251"/>
      <c r="L349" s="251"/>
      <c r="M349" s="324" t="str">
        <f t="shared" si="45"/>
        <v>Not a Lease</v>
      </c>
      <c r="N349" s="321"/>
      <c r="AA349" s="324">
        <f t="shared" si="46"/>
        <v>0</v>
      </c>
      <c r="AB349" s="324">
        <f t="shared" si="47"/>
        <v>0</v>
      </c>
      <c r="AC349" s="324">
        <f t="shared" si="48"/>
        <v>0</v>
      </c>
      <c r="AD349" s="324">
        <f t="shared" si="49"/>
        <v>0</v>
      </c>
      <c r="AG349" s="324">
        <f t="shared" si="44"/>
        <v>0</v>
      </c>
      <c r="AP349" s="324" t="b">
        <f t="shared" si="50"/>
        <v>0</v>
      </c>
    </row>
    <row r="350" spans="4:42" x14ac:dyDescent="0.2">
      <c r="D350" s="251"/>
      <c r="E350" s="348"/>
      <c r="F350" s="345" t="str">
        <f t="shared" si="51"/>
        <v>INVALID</v>
      </c>
      <c r="G350" s="251"/>
      <c r="H350" s="251"/>
      <c r="I350" s="251"/>
      <c r="J350" s="251"/>
      <c r="K350" s="251"/>
      <c r="L350" s="251"/>
      <c r="M350" s="324" t="str">
        <f t="shared" si="45"/>
        <v>Not a Lease</v>
      </c>
      <c r="N350" s="321"/>
      <c r="AA350" s="324">
        <f t="shared" si="46"/>
        <v>0</v>
      </c>
      <c r="AB350" s="324">
        <f t="shared" si="47"/>
        <v>0</v>
      </c>
      <c r="AC350" s="324">
        <f t="shared" si="48"/>
        <v>0</v>
      </c>
      <c r="AD350" s="324">
        <f t="shared" si="49"/>
        <v>0</v>
      </c>
      <c r="AG350" s="324">
        <f t="shared" si="44"/>
        <v>0</v>
      </c>
      <c r="AP350" s="324" t="b">
        <f t="shared" si="50"/>
        <v>0</v>
      </c>
    </row>
    <row r="351" spans="4:42" x14ac:dyDescent="0.2">
      <c r="D351" s="251"/>
      <c r="E351" s="348"/>
      <c r="F351" s="345" t="str">
        <f t="shared" si="51"/>
        <v>INVALID</v>
      </c>
      <c r="G351" s="251"/>
      <c r="H351" s="251"/>
      <c r="I351" s="251"/>
      <c r="J351" s="251"/>
      <c r="K351" s="251"/>
      <c r="L351" s="251"/>
      <c r="M351" s="324" t="str">
        <f t="shared" si="45"/>
        <v>Not a Lease</v>
      </c>
      <c r="N351" s="321"/>
      <c r="AA351" s="324">
        <f t="shared" si="46"/>
        <v>0</v>
      </c>
      <c r="AB351" s="324">
        <f t="shared" si="47"/>
        <v>0</v>
      </c>
      <c r="AC351" s="324">
        <f t="shared" si="48"/>
        <v>0</v>
      </c>
      <c r="AD351" s="324">
        <f t="shared" si="49"/>
        <v>0</v>
      </c>
      <c r="AG351" s="324">
        <f t="shared" si="44"/>
        <v>0</v>
      </c>
      <c r="AP351" s="324" t="b">
        <f t="shared" si="50"/>
        <v>0</v>
      </c>
    </row>
    <row r="352" spans="4:42" x14ac:dyDescent="0.2">
      <c r="D352" s="251"/>
      <c r="E352" s="348"/>
      <c r="F352" s="345" t="str">
        <f t="shared" si="51"/>
        <v>INVALID</v>
      </c>
      <c r="G352" s="251"/>
      <c r="H352" s="251"/>
      <c r="I352" s="251"/>
      <c r="J352" s="251"/>
      <c r="K352" s="251"/>
      <c r="L352" s="251"/>
      <c r="M352" s="324" t="str">
        <f t="shared" si="45"/>
        <v>Not a Lease</v>
      </c>
      <c r="N352" s="321"/>
      <c r="AA352" s="324">
        <f t="shared" si="46"/>
        <v>0</v>
      </c>
      <c r="AB352" s="324">
        <f t="shared" si="47"/>
        <v>0</v>
      </c>
      <c r="AC352" s="324">
        <f t="shared" si="48"/>
        <v>0</v>
      </c>
      <c r="AD352" s="324">
        <f t="shared" si="49"/>
        <v>0</v>
      </c>
      <c r="AG352" s="324">
        <f t="shared" si="44"/>
        <v>0</v>
      </c>
      <c r="AP352" s="324" t="b">
        <f t="shared" si="50"/>
        <v>0</v>
      </c>
    </row>
    <row r="353" spans="4:42" x14ac:dyDescent="0.2">
      <c r="D353" s="251"/>
      <c r="E353" s="348"/>
      <c r="F353" s="345" t="str">
        <f t="shared" si="51"/>
        <v>INVALID</v>
      </c>
      <c r="G353" s="251"/>
      <c r="H353" s="251"/>
      <c r="I353" s="251"/>
      <c r="J353" s="251"/>
      <c r="K353" s="251"/>
      <c r="L353" s="251"/>
      <c r="M353" s="324" t="str">
        <f t="shared" si="45"/>
        <v>Not a Lease</v>
      </c>
      <c r="N353" s="321"/>
      <c r="AA353" s="324">
        <f t="shared" si="46"/>
        <v>0</v>
      </c>
      <c r="AB353" s="324">
        <f t="shared" si="47"/>
        <v>0</v>
      </c>
      <c r="AC353" s="324">
        <f t="shared" si="48"/>
        <v>0</v>
      </c>
      <c r="AD353" s="324">
        <f t="shared" si="49"/>
        <v>0</v>
      </c>
      <c r="AG353" s="324">
        <f t="shared" si="44"/>
        <v>0</v>
      </c>
      <c r="AP353" s="324" t="b">
        <f t="shared" si="50"/>
        <v>0</v>
      </c>
    </row>
    <row r="354" spans="4:42" x14ac:dyDescent="0.2">
      <c r="D354" s="251"/>
      <c r="E354" s="348"/>
      <c r="F354" s="345" t="str">
        <f t="shared" si="51"/>
        <v>INVALID</v>
      </c>
      <c r="G354" s="251"/>
      <c r="H354" s="251"/>
      <c r="I354" s="251"/>
      <c r="J354" s="251"/>
      <c r="K354" s="251"/>
      <c r="L354" s="251"/>
      <c r="M354" s="324" t="str">
        <f t="shared" si="45"/>
        <v>Not a Lease</v>
      </c>
      <c r="N354" s="321"/>
      <c r="AA354" s="324">
        <f t="shared" si="46"/>
        <v>0</v>
      </c>
      <c r="AB354" s="324">
        <f t="shared" si="47"/>
        <v>0</v>
      </c>
      <c r="AC354" s="324">
        <f t="shared" si="48"/>
        <v>0</v>
      </c>
      <c r="AD354" s="324">
        <f t="shared" si="49"/>
        <v>0</v>
      </c>
      <c r="AG354" s="324">
        <f t="shared" si="44"/>
        <v>0</v>
      </c>
      <c r="AP354" s="324" t="b">
        <f t="shared" si="50"/>
        <v>0</v>
      </c>
    </row>
    <row r="355" spans="4:42" x14ac:dyDescent="0.2">
      <c r="D355" s="251"/>
      <c r="E355" s="348"/>
      <c r="F355" s="345" t="str">
        <f t="shared" si="51"/>
        <v>INVALID</v>
      </c>
      <c r="G355" s="251"/>
      <c r="H355" s="251"/>
      <c r="I355" s="251"/>
      <c r="J355" s="251"/>
      <c r="K355" s="251"/>
      <c r="L355" s="251"/>
      <c r="M355" s="324" t="str">
        <f t="shared" si="45"/>
        <v>Not a Lease</v>
      </c>
      <c r="N355" s="321"/>
      <c r="AA355" s="324">
        <f t="shared" si="46"/>
        <v>0</v>
      </c>
      <c r="AB355" s="324">
        <f t="shared" si="47"/>
        <v>0</v>
      </c>
      <c r="AC355" s="324">
        <f t="shared" si="48"/>
        <v>0</v>
      </c>
      <c r="AD355" s="324">
        <f t="shared" si="49"/>
        <v>0</v>
      </c>
      <c r="AG355" s="324">
        <f t="shared" si="44"/>
        <v>0</v>
      </c>
      <c r="AP355" s="324" t="b">
        <f t="shared" si="50"/>
        <v>0</v>
      </c>
    </row>
    <row r="356" spans="4:42" x14ac:dyDescent="0.2">
      <c r="D356" s="251"/>
      <c r="E356" s="348"/>
      <c r="F356" s="345" t="str">
        <f t="shared" si="51"/>
        <v>INVALID</v>
      </c>
      <c r="G356" s="251"/>
      <c r="H356" s="251"/>
      <c r="I356" s="251"/>
      <c r="J356" s="251"/>
      <c r="K356" s="251"/>
      <c r="L356" s="251"/>
      <c r="M356" s="324" t="str">
        <f t="shared" si="45"/>
        <v>Not a Lease</v>
      </c>
      <c r="N356" s="321"/>
      <c r="AA356" s="324">
        <f t="shared" si="46"/>
        <v>0</v>
      </c>
      <c r="AB356" s="324">
        <f t="shared" si="47"/>
        <v>0</v>
      </c>
      <c r="AC356" s="324">
        <f t="shared" si="48"/>
        <v>0</v>
      </c>
      <c r="AD356" s="324">
        <f t="shared" si="49"/>
        <v>0</v>
      </c>
      <c r="AG356" s="324">
        <f t="shared" si="44"/>
        <v>0</v>
      </c>
      <c r="AP356" s="324" t="b">
        <f t="shared" si="50"/>
        <v>0</v>
      </c>
    </row>
    <row r="357" spans="4:42" x14ac:dyDescent="0.2">
      <c r="D357" s="251"/>
      <c r="E357" s="348"/>
      <c r="F357" s="345" t="str">
        <f t="shared" si="51"/>
        <v>INVALID</v>
      </c>
      <c r="G357" s="251"/>
      <c r="H357" s="251"/>
      <c r="I357" s="251"/>
      <c r="J357" s="251"/>
      <c r="K357" s="251"/>
      <c r="L357" s="251"/>
      <c r="M357" s="324" t="str">
        <f t="shared" si="45"/>
        <v>Not a Lease</v>
      </c>
      <c r="N357" s="321"/>
      <c r="AA357" s="324">
        <f t="shared" si="46"/>
        <v>0</v>
      </c>
      <c r="AB357" s="324">
        <f t="shared" si="47"/>
        <v>0</v>
      </c>
      <c r="AC357" s="324">
        <f t="shared" si="48"/>
        <v>0</v>
      </c>
      <c r="AD357" s="324">
        <f t="shared" si="49"/>
        <v>0</v>
      </c>
      <c r="AG357" s="324">
        <f t="shared" si="44"/>
        <v>0</v>
      </c>
      <c r="AP357" s="324" t="b">
        <f t="shared" si="50"/>
        <v>0</v>
      </c>
    </row>
    <row r="358" spans="4:42" x14ac:dyDescent="0.2">
      <c r="D358" s="251"/>
      <c r="E358" s="348"/>
      <c r="F358" s="345" t="str">
        <f t="shared" si="51"/>
        <v>INVALID</v>
      </c>
      <c r="G358" s="251"/>
      <c r="H358" s="251"/>
      <c r="I358" s="251"/>
      <c r="J358" s="251"/>
      <c r="K358" s="251"/>
      <c r="L358" s="251"/>
      <c r="M358" s="324" t="str">
        <f t="shared" si="45"/>
        <v>Not a Lease</v>
      </c>
      <c r="N358" s="321"/>
      <c r="AA358" s="324">
        <f t="shared" si="46"/>
        <v>0</v>
      </c>
      <c r="AB358" s="324">
        <f t="shared" si="47"/>
        <v>0</v>
      </c>
      <c r="AC358" s="324">
        <f t="shared" si="48"/>
        <v>0</v>
      </c>
      <c r="AD358" s="324">
        <f t="shared" si="49"/>
        <v>0</v>
      </c>
      <c r="AG358" s="324">
        <f t="shared" si="44"/>
        <v>0</v>
      </c>
      <c r="AP358" s="324" t="b">
        <f t="shared" si="50"/>
        <v>0</v>
      </c>
    </row>
    <row r="359" spans="4:42" x14ac:dyDescent="0.2">
      <c r="D359" s="251"/>
      <c r="E359" s="348"/>
      <c r="F359" s="345" t="str">
        <f t="shared" si="51"/>
        <v>INVALID</v>
      </c>
      <c r="G359" s="251"/>
      <c r="H359" s="251"/>
      <c r="I359" s="251"/>
      <c r="J359" s="251"/>
      <c r="K359" s="251"/>
      <c r="L359" s="251"/>
      <c r="M359" s="324" t="str">
        <f t="shared" si="45"/>
        <v>Not a Lease</v>
      </c>
      <c r="N359" s="321"/>
      <c r="AA359" s="324">
        <f t="shared" si="46"/>
        <v>0</v>
      </c>
      <c r="AB359" s="324">
        <f t="shared" si="47"/>
        <v>0</v>
      </c>
      <c r="AC359" s="324">
        <f t="shared" si="48"/>
        <v>0</v>
      </c>
      <c r="AD359" s="324">
        <f t="shared" si="49"/>
        <v>0</v>
      </c>
      <c r="AG359" s="324">
        <f t="shared" si="44"/>
        <v>0</v>
      </c>
      <c r="AP359" s="324" t="b">
        <f t="shared" si="50"/>
        <v>0</v>
      </c>
    </row>
    <row r="360" spans="4:42" x14ac:dyDescent="0.2">
      <c r="D360" s="251"/>
      <c r="E360" s="348"/>
      <c r="F360" s="345" t="str">
        <f t="shared" si="51"/>
        <v>INVALID</v>
      </c>
      <c r="G360" s="251"/>
      <c r="H360" s="251"/>
      <c r="I360" s="251"/>
      <c r="J360" s="251"/>
      <c r="K360" s="251"/>
      <c r="L360" s="251"/>
      <c r="M360" s="324" t="str">
        <f t="shared" si="45"/>
        <v>Not a Lease</v>
      </c>
      <c r="N360" s="321"/>
      <c r="AA360" s="324">
        <f t="shared" si="46"/>
        <v>0</v>
      </c>
      <c r="AB360" s="324">
        <f t="shared" si="47"/>
        <v>0</v>
      </c>
      <c r="AC360" s="324">
        <f t="shared" si="48"/>
        <v>0</v>
      </c>
      <c r="AD360" s="324">
        <f t="shared" si="49"/>
        <v>0</v>
      </c>
      <c r="AG360" s="324">
        <f t="shared" si="44"/>
        <v>0</v>
      </c>
      <c r="AP360" s="324" t="b">
        <f t="shared" si="50"/>
        <v>0</v>
      </c>
    </row>
    <row r="361" spans="4:42" x14ac:dyDescent="0.2">
      <c r="D361" s="251"/>
      <c r="E361" s="348"/>
      <c r="F361" s="345" t="str">
        <f t="shared" si="51"/>
        <v>INVALID</v>
      </c>
      <c r="G361" s="251"/>
      <c r="H361" s="251"/>
      <c r="I361" s="251"/>
      <c r="J361" s="251"/>
      <c r="K361" s="251"/>
      <c r="L361" s="251"/>
      <c r="M361" s="324" t="str">
        <f t="shared" si="45"/>
        <v>Not a Lease</v>
      </c>
      <c r="N361" s="321"/>
      <c r="AA361" s="324">
        <f t="shared" si="46"/>
        <v>0</v>
      </c>
      <c r="AB361" s="324">
        <f t="shared" si="47"/>
        <v>0</v>
      </c>
      <c r="AC361" s="324">
        <f t="shared" si="48"/>
        <v>0</v>
      </c>
      <c r="AD361" s="324">
        <f t="shared" si="49"/>
        <v>0</v>
      </c>
      <c r="AG361" s="324">
        <f t="shared" si="44"/>
        <v>0</v>
      </c>
      <c r="AP361" s="324" t="b">
        <f t="shared" si="50"/>
        <v>0</v>
      </c>
    </row>
    <row r="362" spans="4:42" x14ac:dyDescent="0.2">
      <c r="D362" s="251"/>
      <c r="E362" s="348"/>
      <c r="F362" s="345" t="str">
        <f t="shared" si="51"/>
        <v>INVALID</v>
      </c>
      <c r="G362" s="251"/>
      <c r="H362" s="251"/>
      <c r="I362" s="251"/>
      <c r="J362" s="251"/>
      <c r="K362" s="251"/>
      <c r="L362" s="251"/>
      <c r="M362" s="324" t="str">
        <f t="shared" si="45"/>
        <v>Not a Lease</v>
      </c>
      <c r="N362" s="321"/>
      <c r="AA362" s="324">
        <f t="shared" si="46"/>
        <v>0</v>
      </c>
      <c r="AB362" s="324">
        <f t="shared" si="47"/>
        <v>0</v>
      </c>
      <c r="AC362" s="324">
        <f t="shared" si="48"/>
        <v>0</v>
      </c>
      <c r="AD362" s="324">
        <f t="shared" si="49"/>
        <v>0</v>
      </c>
      <c r="AG362" s="324">
        <f t="shared" si="44"/>
        <v>0</v>
      </c>
      <c r="AP362" s="324" t="b">
        <f t="shared" si="50"/>
        <v>0</v>
      </c>
    </row>
    <row r="363" spans="4:42" x14ac:dyDescent="0.2">
      <c r="D363" s="251"/>
      <c r="E363" s="348"/>
      <c r="F363" s="345" t="str">
        <f t="shared" si="51"/>
        <v>INVALID</v>
      </c>
      <c r="G363" s="251"/>
      <c r="H363" s="251"/>
      <c r="I363" s="251"/>
      <c r="J363" s="251"/>
      <c r="K363" s="251"/>
      <c r="L363" s="251"/>
      <c r="M363" s="324" t="str">
        <f t="shared" si="45"/>
        <v>Not a Lease</v>
      </c>
      <c r="N363" s="321"/>
      <c r="AA363" s="324">
        <f t="shared" si="46"/>
        <v>0</v>
      </c>
      <c r="AB363" s="324">
        <f t="shared" si="47"/>
        <v>0</v>
      </c>
      <c r="AC363" s="324">
        <f t="shared" si="48"/>
        <v>0</v>
      </c>
      <c r="AD363" s="324">
        <f t="shared" si="49"/>
        <v>0</v>
      </c>
      <c r="AG363" s="324">
        <f t="shared" si="44"/>
        <v>0</v>
      </c>
      <c r="AP363" s="324" t="b">
        <f t="shared" si="50"/>
        <v>0</v>
      </c>
    </row>
    <row r="364" spans="4:42" x14ac:dyDescent="0.2">
      <c r="D364" s="251"/>
      <c r="E364" s="348"/>
      <c r="F364" s="345" t="str">
        <f t="shared" si="51"/>
        <v>INVALID</v>
      </c>
      <c r="G364" s="251"/>
      <c r="H364" s="251"/>
      <c r="I364" s="251"/>
      <c r="J364" s="251"/>
      <c r="K364" s="251"/>
      <c r="L364" s="251"/>
      <c r="M364" s="324" t="str">
        <f t="shared" si="45"/>
        <v>Not a Lease</v>
      </c>
      <c r="N364" s="321"/>
      <c r="AA364" s="324">
        <f t="shared" si="46"/>
        <v>0</v>
      </c>
      <c r="AB364" s="324">
        <f t="shared" si="47"/>
        <v>0</v>
      </c>
      <c r="AC364" s="324">
        <f t="shared" si="48"/>
        <v>0</v>
      </c>
      <c r="AD364" s="324">
        <f t="shared" si="49"/>
        <v>0</v>
      </c>
      <c r="AG364" s="324">
        <f t="shared" si="44"/>
        <v>0</v>
      </c>
      <c r="AP364" s="324" t="b">
        <f t="shared" si="50"/>
        <v>0</v>
      </c>
    </row>
    <row r="365" spans="4:42" x14ac:dyDescent="0.2">
      <c r="D365" s="251"/>
      <c r="E365" s="348"/>
      <c r="F365" s="345" t="str">
        <f t="shared" si="51"/>
        <v>INVALID</v>
      </c>
      <c r="G365" s="251"/>
      <c r="H365" s="251"/>
      <c r="I365" s="251"/>
      <c r="J365" s="251"/>
      <c r="K365" s="251"/>
      <c r="L365" s="251"/>
      <c r="M365" s="324" t="str">
        <f t="shared" si="45"/>
        <v>Not a Lease</v>
      </c>
      <c r="N365" s="321"/>
      <c r="AA365" s="324">
        <f t="shared" si="46"/>
        <v>0</v>
      </c>
      <c r="AB365" s="324">
        <f t="shared" si="47"/>
        <v>0</v>
      </c>
      <c r="AC365" s="324">
        <f t="shared" si="48"/>
        <v>0</v>
      </c>
      <c r="AD365" s="324">
        <f t="shared" si="49"/>
        <v>0</v>
      </c>
      <c r="AG365" s="324">
        <f t="shared" si="44"/>
        <v>0</v>
      </c>
      <c r="AP365" s="324" t="b">
        <f t="shared" si="50"/>
        <v>0</v>
      </c>
    </row>
    <row r="366" spans="4:42" x14ac:dyDescent="0.2">
      <c r="D366" s="251"/>
      <c r="E366" s="348"/>
      <c r="F366" s="345" t="str">
        <f t="shared" si="51"/>
        <v>INVALID</v>
      </c>
      <c r="G366" s="251"/>
      <c r="H366" s="251"/>
      <c r="I366" s="251"/>
      <c r="J366" s="251"/>
      <c r="K366" s="251"/>
      <c r="L366" s="251"/>
      <c r="M366" s="324" t="str">
        <f t="shared" si="45"/>
        <v>Not a Lease</v>
      </c>
      <c r="N366" s="321"/>
      <c r="AA366" s="324">
        <f t="shared" si="46"/>
        <v>0</v>
      </c>
      <c r="AB366" s="324">
        <f t="shared" si="47"/>
        <v>0</v>
      </c>
      <c r="AC366" s="324">
        <f t="shared" si="48"/>
        <v>0</v>
      </c>
      <c r="AD366" s="324">
        <f t="shared" si="49"/>
        <v>0</v>
      </c>
      <c r="AG366" s="324">
        <f t="shared" si="44"/>
        <v>0</v>
      </c>
      <c r="AP366" s="324" t="b">
        <f t="shared" si="50"/>
        <v>0</v>
      </c>
    </row>
    <row r="367" spans="4:42" x14ac:dyDescent="0.2">
      <c r="D367" s="251"/>
      <c r="E367" s="348"/>
      <c r="F367" s="345" t="str">
        <f t="shared" si="51"/>
        <v>INVALID</v>
      </c>
      <c r="G367" s="251"/>
      <c r="H367" s="251"/>
      <c r="I367" s="251"/>
      <c r="J367" s="251"/>
      <c r="K367" s="251"/>
      <c r="L367" s="251"/>
      <c r="M367" s="324" t="str">
        <f t="shared" si="45"/>
        <v>Not a Lease</v>
      </c>
      <c r="N367" s="321"/>
      <c r="AA367" s="324">
        <f t="shared" si="46"/>
        <v>0</v>
      </c>
      <c r="AB367" s="324">
        <f t="shared" si="47"/>
        <v>0</v>
      </c>
      <c r="AC367" s="324">
        <f t="shared" si="48"/>
        <v>0</v>
      </c>
      <c r="AD367" s="324">
        <f t="shared" si="49"/>
        <v>0</v>
      </c>
      <c r="AG367" s="324">
        <f t="shared" si="44"/>
        <v>0</v>
      </c>
      <c r="AP367" s="324" t="b">
        <f t="shared" si="50"/>
        <v>0</v>
      </c>
    </row>
    <row r="368" spans="4:42" x14ac:dyDescent="0.2">
      <c r="D368" s="251"/>
      <c r="E368" s="348"/>
      <c r="F368" s="345" t="str">
        <f t="shared" si="51"/>
        <v>INVALID</v>
      </c>
      <c r="G368" s="251"/>
      <c r="H368" s="251"/>
      <c r="I368" s="251"/>
      <c r="J368" s="251"/>
      <c r="K368" s="251"/>
      <c r="L368" s="251"/>
      <c r="M368" s="324" t="str">
        <f t="shared" si="45"/>
        <v>Not a Lease</v>
      </c>
      <c r="N368" s="321"/>
      <c r="AA368" s="324">
        <f t="shared" si="46"/>
        <v>0</v>
      </c>
      <c r="AB368" s="324">
        <f t="shared" si="47"/>
        <v>0</v>
      </c>
      <c r="AC368" s="324">
        <f t="shared" si="48"/>
        <v>0</v>
      </c>
      <c r="AD368" s="324">
        <f t="shared" si="49"/>
        <v>0</v>
      </c>
      <c r="AG368" s="324">
        <f t="shared" si="44"/>
        <v>0</v>
      </c>
      <c r="AP368" s="324" t="b">
        <f t="shared" si="50"/>
        <v>0</v>
      </c>
    </row>
    <row r="369" spans="4:42" x14ac:dyDescent="0.2">
      <c r="D369" s="251"/>
      <c r="E369" s="348"/>
      <c r="F369" s="345" t="str">
        <f t="shared" si="51"/>
        <v>INVALID</v>
      </c>
      <c r="G369" s="251"/>
      <c r="H369" s="251"/>
      <c r="I369" s="251"/>
      <c r="J369" s="251"/>
      <c r="K369" s="251"/>
      <c r="L369" s="251"/>
      <c r="M369" s="324" t="str">
        <f t="shared" si="45"/>
        <v>Not a Lease</v>
      </c>
      <c r="N369" s="321"/>
      <c r="AA369" s="324">
        <f t="shared" si="46"/>
        <v>0</v>
      </c>
      <c r="AB369" s="324">
        <f t="shared" si="47"/>
        <v>0</v>
      </c>
      <c r="AC369" s="324">
        <f t="shared" si="48"/>
        <v>0</v>
      </c>
      <c r="AD369" s="324">
        <f t="shared" si="49"/>
        <v>0</v>
      </c>
      <c r="AG369" s="324">
        <f t="shared" si="44"/>
        <v>0</v>
      </c>
      <c r="AP369" s="324" t="b">
        <f t="shared" si="50"/>
        <v>0</v>
      </c>
    </row>
    <row r="370" spans="4:42" x14ac:dyDescent="0.2">
      <c r="D370" s="251"/>
      <c r="E370" s="348"/>
      <c r="F370" s="345" t="str">
        <f t="shared" si="51"/>
        <v>INVALID</v>
      </c>
      <c r="G370" s="251"/>
      <c r="H370" s="251"/>
      <c r="I370" s="251"/>
      <c r="J370" s="251"/>
      <c r="K370" s="251"/>
      <c r="L370" s="251"/>
      <c r="M370" s="324" t="str">
        <f t="shared" si="45"/>
        <v>Not a Lease</v>
      </c>
      <c r="N370" s="321"/>
      <c r="AA370" s="324">
        <f t="shared" si="46"/>
        <v>0</v>
      </c>
      <c r="AB370" s="324">
        <f t="shared" si="47"/>
        <v>0</v>
      </c>
      <c r="AC370" s="324">
        <f t="shared" si="48"/>
        <v>0</v>
      </c>
      <c r="AD370" s="324">
        <f t="shared" si="49"/>
        <v>0</v>
      </c>
      <c r="AG370" s="324">
        <f t="shared" si="44"/>
        <v>0</v>
      </c>
      <c r="AP370" s="324" t="b">
        <f t="shared" si="50"/>
        <v>0</v>
      </c>
    </row>
    <row r="371" spans="4:42" x14ac:dyDescent="0.2">
      <c r="D371" s="251"/>
      <c r="E371" s="348"/>
      <c r="F371" s="345" t="str">
        <f t="shared" si="51"/>
        <v>INVALID</v>
      </c>
      <c r="G371" s="251"/>
      <c r="H371" s="251"/>
      <c r="I371" s="251"/>
      <c r="J371" s="251"/>
      <c r="K371" s="251"/>
      <c r="L371" s="251"/>
      <c r="M371" s="324" t="str">
        <f t="shared" si="45"/>
        <v>Not a Lease</v>
      </c>
      <c r="N371" s="321"/>
      <c r="AA371" s="324">
        <f t="shared" si="46"/>
        <v>0</v>
      </c>
      <c r="AB371" s="324">
        <f t="shared" si="47"/>
        <v>0</v>
      </c>
      <c r="AC371" s="324">
        <f t="shared" si="48"/>
        <v>0</v>
      </c>
      <c r="AD371" s="324">
        <f t="shared" si="49"/>
        <v>0</v>
      </c>
      <c r="AG371" s="324">
        <f t="shared" si="44"/>
        <v>0</v>
      </c>
      <c r="AP371" s="324" t="b">
        <f t="shared" si="50"/>
        <v>0</v>
      </c>
    </row>
    <row r="372" spans="4:42" x14ac:dyDescent="0.2">
      <c r="D372" s="251"/>
      <c r="E372" s="348"/>
      <c r="F372" s="345" t="str">
        <f t="shared" si="51"/>
        <v>INVALID</v>
      </c>
      <c r="G372" s="251"/>
      <c r="H372" s="251"/>
      <c r="I372" s="251"/>
      <c r="J372" s="251"/>
      <c r="K372" s="251"/>
      <c r="L372" s="251"/>
      <c r="M372" s="324" t="str">
        <f t="shared" si="45"/>
        <v>Not a Lease</v>
      </c>
      <c r="N372" s="321"/>
      <c r="AA372" s="324">
        <f t="shared" si="46"/>
        <v>0</v>
      </c>
      <c r="AB372" s="324">
        <f t="shared" si="47"/>
        <v>0</v>
      </c>
      <c r="AC372" s="324">
        <f t="shared" si="48"/>
        <v>0</v>
      </c>
      <c r="AD372" s="324">
        <f t="shared" si="49"/>
        <v>0</v>
      </c>
      <c r="AG372" s="324">
        <f t="shared" si="44"/>
        <v>0</v>
      </c>
      <c r="AP372" s="324" t="b">
        <f t="shared" si="50"/>
        <v>0</v>
      </c>
    </row>
    <row r="373" spans="4:42" x14ac:dyDescent="0.2">
      <c r="D373" s="251"/>
      <c r="E373" s="348"/>
      <c r="F373" s="345" t="str">
        <f t="shared" si="51"/>
        <v>INVALID</v>
      </c>
      <c r="G373" s="251"/>
      <c r="H373" s="251"/>
      <c r="I373" s="251"/>
      <c r="J373" s="251"/>
      <c r="K373" s="251"/>
      <c r="L373" s="251"/>
      <c r="M373" s="324" t="str">
        <f t="shared" si="45"/>
        <v>Not a Lease</v>
      </c>
      <c r="N373" s="321"/>
      <c r="AA373" s="324">
        <f t="shared" si="46"/>
        <v>0</v>
      </c>
      <c r="AB373" s="324">
        <f t="shared" si="47"/>
        <v>0</v>
      </c>
      <c r="AC373" s="324">
        <f t="shared" si="48"/>
        <v>0</v>
      </c>
      <c r="AD373" s="324">
        <f t="shared" si="49"/>
        <v>0</v>
      </c>
      <c r="AG373" s="324">
        <f t="shared" si="44"/>
        <v>0</v>
      </c>
      <c r="AP373" s="324" t="b">
        <f t="shared" si="50"/>
        <v>0</v>
      </c>
    </row>
    <row r="374" spans="4:42" x14ac:dyDescent="0.2">
      <c r="D374" s="251"/>
      <c r="E374" s="348"/>
      <c r="F374" s="345" t="str">
        <f t="shared" si="51"/>
        <v>INVALID</v>
      </c>
      <c r="G374" s="251"/>
      <c r="H374" s="251"/>
      <c r="I374" s="251"/>
      <c r="J374" s="251"/>
      <c r="K374" s="251"/>
      <c r="L374" s="251"/>
      <c r="M374" s="324" t="str">
        <f t="shared" si="45"/>
        <v>Not a Lease</v>
      </c>
      <c r="N374" s="321"/>
      <c r="AA374" s="324">
        <f t="shared" si="46"/>
        <v>0</v>
      </c>
      <c r="AB374" s="324">
        <f t="shared" si="47"/>
        <v>0</v>
      </c>
      <c r="AC374" s="324">
        <f t="shared" si="48"/>
        <v>0</v>
      </c>
      <c r="AD374" s="324">
        <f t="shared" si="49"/>
        <v>0</v>
      </c>
      <c r="AG374" s="324">
        <f t="shared" si="44"/>
        <v>0</v>
      </c>
      <c r="AP374" s="324" t="b">
        <f t="shared" si="50"/>
        <v>0</v>
      </c>
    </row>
    <row r="375" spans="4:42" x14ac:dyDescent="0.2">
      <c r="D375" s="251"/>
      <c r="E375" s="348"/>
      <c r="F375" s="345" t="str">
        <f t="shared" si="51"/>
        <v>INVALID</v>
      </c>
      <c r="G375" s="251"/>
      <c r="H375" s="251"/>
      <c r="I375" s="251"/>
      <c r="J375" s="251"/>
      <c r="K375" s="251"/>
      <c r="L375" s="251"/>
      <c r="M375" s="324" t="str">
        <f t="shared" si="45"/>
        <v>Not a Lease</v>
      </c>
      <c r="N375" s="321"/>
      <c r="AA375" s="324">
        <f t="shared" si="46"/>
        <v>0</v>
      </c>
      <c r="AB375" s="324">
        <f t="shared" si="47"/>
        <v>0</v>
      </c>
      <c r="AC375" s="324">
        <f t="shared" si="48"/>
        <v>0</v>
      </c>
      <c r="AD375" s="324">
        <f t="shared" si="49"/>
        <v>0</v>
      </c>
      <c r="AG375" s="324">
        <f t="shared" si="44"/>
        <v>0</v>
      </c>
      <c r="AP375" s="324" t="b">
        <f t="shared" si="50"/>
        <v>0</v>
      </c>
    </row>
    <row r="376" spans="4:42" x14ac:dyDescent="0.2">
      <c r="D376" s="251"/>
      <c r="E376" s="348"/>
      <c r="F376" s="345" t="str">
        <f t="shared" si="51"/>
        <v>INVALID</v>
      </c>
      <c r="G376" s="251"/>
      <c r="H376" s="251"/>
      <c r="I376" s="251"/>
      <c r="J376" s="251"/>
      <c r="K376" s="251"/>
      <c r="L376" s="251"/>
      <c r="M376" s="324" t="str">
        <f t="shared" si="45"/>
        <v>Not a Lease</v>
      </c>
      <c r="N376" s="321"/>
      <c r="AA376" s="324">
        <f t="shared" si="46"/>
        <v>0</v>
      </c>
      <c r="AB376" s="324">
        <f t="shared" si="47"/>
        <v>0</v>
      </c>
      <c r="AC376" s="324">
        <f t="shared" si="48"/>
        <v>0</v>
      </c>
      <c r="AD376" s="324">
        <f t="shared" si="49"/>
        <v>0</v>
      </c>
      <c r="AG376" s="324">
        <f t="shared" si="44"/>
        <v>0</v>
      </c>
      <c r="AP376" s="324" t="b">
        <f t="shared" si="50"/>
        <v>0</v>
      </c>
    </row>
    <row r="377" spans="4:42" x14ac:dyDescent="0.2">
      <c r="D377" s="251"/>
      <c r="E377" s="348"/>
      <c r="F377" s="345" t="str">
        <f t="shared" si="51"/>
        <v>INVALID</v>
      </c>
      <c r="G377" s="251"/>
      <c r="H377" s="251"/>
      <c r="I377" s="251"/>
      <c r="J377" s="251"/>
      <c r="K377" s="251"/>
      <c r="L377" s="251"/>
      <c r="M377" s="324" t="str">
        <f t="shared" si="45"/>
        <v>Not a Lease</v>
      </c>
      <c r="N377" s="321"/>
      <c r="AA377" s="324">
        <f t="shared" si="46"/>
        <v>0</v>
      </c>
      <c r="AB377" s="324">
        <f t="shared" si="47"/>
        <v>0</v>
      </c>
      <c r="AC377" s="324">
        <f t="shared" si="48"/>
        <v>0</v>
      </c>
      <c r="AD377" s="324">
        <f t="shared" si="49"/>
        <v>0</v>
      </c>
      <c r="AG377" s="324">
        <f t="shared" si="44"/>
        <v>0</v>
      </c>
      <c r="AP377" s="324" t="b">
        <f t="shared" si="50"/>
        <v>0</v>
      </c>
    </row>
    <row r="378" spans="4:42" x14ac:dyDescent="0.2">
      <c r="D378" s="251"/>
      <c r="E378" s="348"/>
      <c r="F378" s="345" t="str">
        <f t="shared" si="51"/>
        <v>INVALID</v>
      </c>
      <c r="G378" s="251"/>
      <c r="H378" s="251"/>
      <c r="I378" s="251"/>
      <c r="J378" s="251"/>
      <c r="K378" s="251"/>
      <c r="L378" s="251"/>
      <c r="M378" s="324" t="str">
        <f t="shared" si="45"/>
        <v>Not a Lease</v>
      </c>
      <c r="N378" s="321"/>
      <c r="AA378" s="324">
        <f t="shared" si="46"/>
        <v>0</v>
      </c>
      <c r="AB378" s="324">
        <f t="shared" si="47"/>
        <v>0</v>
      </c>
      <c r="AC378" s="324">
        <f t="shared" si="48"/>
        <v>0</v>
      </c>
      <c r="AD378" s="324">
        <f t="shared" si="49"/>
        <v>0</v>
      </c>
      <c r="AG378" s="324">
        <f t="shared" si="44"/>
        <v>0</v>
      </c>
      <c r="AP378" s="324" t="b">
        <f t="shared" si="50"/>
        <v>0</v>
      </c>
    </row>
    <row r="379" spans="4:42" x14ac:dyDescent="0.2">
      <c r="D379" s="251"/>
      <c r="E379" s="348"/>
      <c r="F379" s="345" t="str">
        <f t="shared" si="51"/>
        <v>INVALID</v>
      </c>
      <c r="G379" s="251"/>
      <c r="H379" s="251"/>
      <c r="I379" s="251"/>
      <c r="J379" s="251"/>
      <c r="K379" s="251"/>
      <c r="L379" s="251"/>
      <c r="M379" s="324" t="str">
        <f t="shared" si="45"/>
        <v>Not a Lease</v>
      </c>
      <c r="N379" s="321"/>
      <c r="AA379" s="324">
        <f t="shared" si="46"/>
        <v>0</v>
      </c>
      <c r="AB379" s="324">
        <f t="shared" si="47"/>
        <v>0</v>
      </c>
      <c r="AC379" s="324">
        <f t="shared" si="48"/>
        <v>0</v>
      </c>
      <c r="AD379" s="324">
        <f t="shared" si="49"/>
        <v>0</v>
      </c>
      <c r="AG379" s="324">
        <f t="shared" si="44"/>
        <v>0</v>
      </c>
      <c r="AP379" s="324" t="b">
        <f t="shared" si="50"/>
        <v>0</v>
      </c>
    </row>
    <row r="380" spans="4:42" x14ac:dyDescent="0.2">
      <c r="D380" s="251"/>
      <c r="E380" s="348"/>
      <c r="F380" s="345" t="str">
        <f t="shared" si="51"/>
        <v>INVALID</v>
      </c>
      <c r="G380" s="251"/>
      <c r="H380" s="251"/>
      <c r="I380" s="251"/>
      <c r="J380" s="251"/>
      <c r="K380" s="251"/>
      <c r="L380" s="251"/>
      <c r="M380" s="324" t="str">
        <f t="shared" si="45"/>
        <v>Not a Lease</v>
      </c>
      <c r="N380" s="321"/>
      <c r="AA380" s="324">
        <f t="shared" si="46"/>
        <v>0</v>
      </c>
      <c r="AB380" s="324">
        <f t="shared" si="47"/>
        <v>0</v>
      </c>
      <c r="AC380" s="324">
        <f t="shared" si="48"/>
        <v>0</v>
      </c>
      <c r="AD380" s="324">
        <f t="shared" si="49"/>
        <v>0</v>
      </c>
      <c r="AG380" s="324">
        <f t="shared" si="44"/>
        <v>0</v>
      </c>
      <c r="AP380" s="324" t="b">
        <f t="shared" si="50"/>
        <v>0</v>
      </c>
    </row>
    <row r="381" spans="4:42" x14ac:dyDescent="0.2">
      <c r="D381" s="251"/>
      <c r="E381" s="348"/>
      <c r="F381" s="345" t="str">
        <f t="shared" si="51"/>
        <v>INVALID</v>
      </c>
      <c r="G381" s="251"/>
      <c r="H381" s="251"/>
      <c r="I381" s="251"/>
      <c r="J381" s="251"/>
      <c r="K381" s="251"/>
      <c r="L381" s="251"/>
      <c r="M381" s="324" t="str">
        <f t="shared" si="45"/>
        <v>Not a Lease</v>
      </c>
      <c r="N381" s="321"/>
      <c r="AA381" s="324">
        <f t="shared" si="46"/>
        <v>0</v>
      </c>
      <c r="AB381" s="324">
        <f t="shared" si="47"/>
        <v>0</v>
      </c>
      <c r="AC381" s="324">
        <f t="shared" si="48"/>
        <v>0</v>
      </c>
      <c r="AD381" s="324">
        <f t="shared" si="49"/>
        <v>0</v>
      </c>
      <c r="AG381" s="324">
        <f t="shared" si="44"/>
        <v>0</v>
      </c>
      <c r="AP381" s="324" t="b">
        <f t="shared" si="50"/>
        <v>0</v>
      </c>
    </row>
    <row r="382" spans="4:42" x14ac:dyDescent="0.2">
      <c r="D382" s="251"/>
      <c r="E382" s="348"/>
      <c r="F382" s="345" t="str">
        <f t="shared" si="51"/>
        <v>INVALID</v>
      </c>
      <c r="G382" s="251"/>
      <c r="H382" s="251"/>
      <c r="I382" s="251"/>
      <c r="J382" s="251"/>
      <c r="K382" s="251"/>
      <c r="L382" s="251"/>
      <c r="M382" s="324" t="str">
        <f t="shared" si="45"/>
        <v>Not a Lease</v>
      </c>
      <c r="N382" s="321"/>
      <c r="AA382" s="324">
        <f t="shared" si="46"/>
        <v>0</v>
      </c>
      <c r="AB382" s="324">
        <f t="shared" si="47"/>
        <v>0</v>
      </c>
      <c r="AC382" s="324">
        <f t="shared" si="48"/>
        <v>0</v>
      </c>
      <c r="AD382" s="324">
        <f t="shared" si="49"/>
        <v>0</v>
      </c>
      <c r="AG382" s="324">
        <f t="shared" si="44"/>
        <v>0</v>
      </c>
      <c r="AP382" s="324" t="b">
        <f t="shared" si="50"/>
        <v>0</v>
      </c>
    </row>
    <row r="383" spans="4:42" x14ac:dyDescent="0.2">
      <c r="D383" s="251"/>
      <c r="E383" s="348"/>
      <c r="F383" s="345" t="str">
        <f t="shared" si="51"/>
        <v>INVALID</v>
      </c>
      <c r="G383" s="251"/>
      <c r="H383" s="251"/>
      <c r="I383" s="251"/>
      <c r="J383" s="251"/>
      <c r="K383" s="251"/>
      <c r="L383" s="251"/>
      <c r="M383" s="324" t="str">
        <f t="shared" si="45"/>
        <v>Not a Lease</v>
      </c>
      <c r="N383" s="321"/>
      <c r="AA383" s="324">
        <f t="shared" si="46"/>
        <v>0</v>
      </c>
      <c r="AB383" s="324">
        <f t="shared" si="47"/>
        <v>0</v>
      </c>
      <c r="AC383" s="324">
        <f t="shared" si="48"/>
        <v>0</v>
      </c>
      <c r="AD383" s="324">
        <f t="shared" si="49"/>
        <v>0</v>
      </c>
      <c r="AG383" s="324">
        <f t="shared" si="44"/>
        <v>0</v>
      </c>
      <c r="AP383" s="324" t="b">
        <f t="shared" si="50"/>
        <v>0</v>
      </c>
    </row>
    <row r="384" spans="4:42" x14ac:dyDescent="0.2">
      <c r="D384" s="251"/>
      <c r="E384" s="348"/>
      <c r="F384" s="345" t="str">
        <f t="shared" si="51"/>
        <v>INVALID</v>
      </c>
      <c r="G384" s="251"/>
      <c r="H384" s="251"/>
      <c r="I384" s="251"/>
      <c r="J384" s="251"/>
      <c r="K384" s="251"/>
      <c r="L384" s="251"/>
      <c r="M384" s="324" t="str">
        <f t="shared" si="45"/>
        <v>Not a Lease</v>
      </c>
      <c r="N384" s="321"/>
      <c r="AA384" s="324">
        <f t="shared" si="46"/>
        <v>0</v>
      </c>
      <c r="AB384" s="324">
        <f t="shared" si="47"/>
        <v>0</v>
      </c>
      <c r="AC384" s="324">
        <f t="shared" si="48"/>
        <v>0</v>
      </c>
      <c r="AD384" s="324">
        <f t="shared" si="49"/>
        <v>0</v>
      </c>
      <c r="AG384" s="324">
        <f t="shared" si="44"/>
        <v>0</v>
      </c>
      <c r="AP384" s="324" t="b">
        <f t="shared" si="50"/>
        <v>0</v>
      </c>
    </row>
    <row r="385" spans="4:42" x14ac:dyDescent="0.2">
      <c r="D385" s="251"/>
      <c r="E385" s="348"/>
      <c r="F385" s="345" t="str">
        <f t="shared" si="51"/>
        <v>INVALID</v>
      </c>
      <c r="G385" s="251"/>
      <c r="H385" s="251"/>
      <c r="I385" s="251"/>
      <c r="J385" s="251"/>
      <c r="K385" s="251"/>
      <c r="L385" s="251"/>
      <c r="M385" s="324" t="str">
        <f t="shared" si="45"/>
        <v>Not a Lease</v>
      </c>
      <c r="N385" s="321"/>
      <c r="AA385" s="324">
        <f t="shared" si="46"/>
        <v>0</v>
      </c>
      <c r="AB385" s="324">
        <f t="shared" si="47"/>
        <v>0</v>
      </c>
      <c r="AC385" s="324">
        <f t="shared" si="48"/>
        <v>0</v>
      </c>
      <c r="AD385" s="324">
        <f t="shared" si="49"/>
        <v>0</v>
      </c>
      <c r="AG385" s="324">
        <f t="shared" si="44"/>
        <v>0</v>
      </c>
      <c r="AP385" s="324" t="b">
        <f t="shared" si="50"/>
        <v>0</v>
      </c>
    </row>
    <row r="386" spans="4:42" x14ac:dyDescent="0.2">
      <c r="D386" s="251"/>
      <c r="E386" s="348"/>
      <c r="F386" s="345" t="str">
        <f t="shared" si="51"/>
        <v>INVALID</v>
      </c>
      <c r="G386" s="251"/>
      <c r="H386" s="251"/>
      <c r="I386" s="251"/>
      <c r="J386" s="251"/>
      <c r="K386" s="251"/>
      <c r="L386" s="251"/>
      <c r="M386" s="324" t="str">
        <f t="shared" si="45"/>
        <v>Not a Lease</v>
      </c>
      <c r="N386" s="321"/>
      <c r="AA386" s="324">
        <f t="shared" si="46"/>
        <v>0</v>
      </c>
      <c r="AB386" s="324">
        <f t="shared" si="47"/>
        <v>0</v>
      </c>
      <c r="AC386" s="324">
        <f t="shared" si="48"/>
        <v>0</v>
      </c>
      <c r="AD386" s="324">
        <f t="shared" si="49"/>
        <v>0</v>
      </c>
      <c r="AG386" s="324">
        <f t="shared" si="44"/>
        <v>0</v>
      </c>
      <c r="AP386" s="324" t="b">
        <f t="shared" si="50"/>
        <v>0</v>
      </c>
    </row>
    <row r="387" spans="4:42" x14ac:dyDescent="0.2">
      <c r="D387" s="251"/>
      <c r="E387" s="348"/>
      <c r="F387" s="345" t="str">
        <f t="shared" si="51"/>
        <v>INVALID</v>
      </c>
      <c r="G387" s="251"/>
      <c r="H387" s="251"/>
      <c r="I387" s="251"/>
      <c r="J387" s="251"/>
      <c r="K387" s="251"/>
      <c r="L387" s="251"/>
      <c r="M387" s="324" t="str">
        <f t="shared" si="45"/>
        <v>Not a Lease</v>
      </c>
      <c r="N387" s="321"/>
      <c r="AA387" s="324">
        <f t="shared" si="46"/>
        <v>0</v>
      </c>
      <c r="AB387" s="324">
        <f t="shared" si="47"/>
        <v>0</v>
      </c>
      <c r="AC387" s="324">
        <f t="shared" si="48"/>
        <v>0</v>
      </c>
      <c r="AD387" s="324">
        <f t="shared" si="49"/>
        <v>0</v>
      </c>
      <c r="AG387" s="324">
        <f t="shared" si="44"/>
        <v>0</v>
      </c>
      <c r="AP387" s="324" t="b">
        <f t="shared" si="50"/>
        <v>0</v>
      </c>
    </row>
    <row r="388" spans="4:42" x14ac:dyDescent="0.2">
      <c r="D388" s="251"/>
      <c r="E388" s="348"/>
      <c r="F388" s="345" t="str">
        <f t="shared" si="51"/>
        <v>INVALID</v>
      </c>
      <c r="G388" s="251"/>
      <c r="H388" s="251"/>
      <c r="I388" s="251"/>
      <c r="J388" s="251"/>
      <c r="K388" s="251"/>
      <c r="L388" s="251"/>
      <c r="M388" s="324" t="str">
        <f t="shared" si="45"/>
        <v>Not a Lease</v>
      </c>
      <c r="N388" s="321"/>
      <c r="AA388" s="324">
        <f t="shared" si="46"/>
        <v>0</v>
      </c>
      <c r="AB388" s="324">
        <f t="shared" si="47"/>
        <v>0</v>
      </c>
      <c r="AC388" s="324">
        <f t="shared" si="48"/>
        <v>0</v>
      </c>
      <c r="AD388" s="324">
        <f t="shared" si="49"/>
        <v>0</v>
      </c>
      <c r="AG388" s="324">
        <f t="shared" si="44"/>
        <v>0</v>
      </c>
      <c r="AP388" s="324" t="b">
        <f t="shared" si="50"/>
        <v>0</v>
      </c>
    </row>
    <row r="389" spans="4:42" x14ac:dyDescent="0.2">
      <c r="D389" s="251"/>
      <c r="E389" s="348"/>
      <c r="F389" s="345" t="str">
        <f t="shared" si="51"/>
        <v>INVALID</v>
      </c>
      <c r="G389" s="251"/>
      <c r="H389" s="251"/>
      <c r="I389" s="251"/>
      <c r="J389" s="251"/>
      <c r="K389" s="251"/>
      <c r="L389" s="251"/>
      <c r="M389" s="324" t="str">
        <f t="shared" si="45"/>
        <v>Not a Lease</v>
      </c>
      <c r="N389" s="321"/>
      <c r="AA389" s="324">
        <f t="shared" si="46"/>
        <v>0</v>
      </c>
      <c r="AB389" s="324">
        <f t="shared" si="47"/>
        <v>0</v>
      </c>
      <c r="AC389" s="324">
        <f t="shared" si="48"/>
        <v>0</v>
      </c>
      <c r="AD389" s="324">
        <f t="shared" si="49"/>
        <v>0</v>
      </c>
      <c r="AG389" s="324">
        <f t="shared" si="44"/>
        <v>0</v>
      </c>
      <c r="AP389" s="324" t="b">
        <f t="shared" si="50"/>
        <v>0</v>
      </c>
    </row>
    <row r="390" spans="4:42" x14ac:dyDescent="0.2">
      <c r="D390" s="251"/>
      <c r="E390" s="348"/>
      <c r="F390" s="345" t="str">
        <f t="shared" si="51"/>
        <v>INVALID</v>
      </c>
      <c r="G390" s="251"/>
      <c r="H390" s="251"/>
      <c r="I390" s="251"/>
      <c r="J390" s="251"/>
      <c r="K390" s="251"/>
      <c r="L390" s="251"/>
      <c r="M390" s="324" t="str">
        <f t="shared" si="45"/>
        <v>Not a Lease</v>
      </c>
      <c r="N390" s="321"/>
      <c r="AA390" s="324">
        <f t="shared" si="46"/>
        <v>0</v>
      </c>
      <c r="AB390" s="324">
        <f t="shared" si="47"/>
        <v>0</v>
      </c>
      <c r="AC390" s="324">
        <f t="shared" si="48"/>
        <v>0</v>
      </c>
      <c r="AD390" s="324">
        <f t="shared" si="49"/>
        <v>0</v>
      </c>
      <c r="AG390" s="324">
        <f t="shared" si="44"/>
        <v>0</v>
      </c>
      <c r="AP390" s="324" t="b">
        <f t="shared" si="50"/>
        <v>0</v>
      </c>
    </row>
    <row r="391" spans="4:42" x14ac:dyDescent="0.2">
      <c r="D391" s="251"/>
      <c r="E391" s="348"/>
      <c r="F391" s="345" t="str">
        <f t="shared" si="51"/>
        <v>INVALID</v>
      </c>
      <c r="G391" s="251"/>
      <c r="H391" s="251"/>
      <c r="I391" s="251"/>
      <c r="J391" s="251"/>
      <c r="K391" s="251"/>
      <c r="L391" s="251"/>
      <c r="M391" s="324" t="str">
        <f t="shared" si="45"/>
        <v>Not a Lease</v>
      </c>
      <c r="N391" s="321"/>
      <c r="AA391" s="324">
        <f t="shared" si="46"/>
        <v>0</v>
      </c>
      <c r="AB391" s="324">
        <f t="shared" si="47"/>
        <v>0</v>
      </c>
      <c r="AC391" s="324">
        <f t="shared" si="48"/>
        <v>0</v>
      </c>
      <c r="AD391" s="324">
        <f t="shared" si="49"/>
        <v>0</v>
      </c>
      <c r="AG391" s="324">
        <f t="shared" si="44"/>
        <v>0</v>
      </c>
      <c r="AP391" s="324" t="b">
        <f t="shared" si="50"/>
        <v>0</v>
      </c>
    </row>
    <row r="392" spans="4:42" x14ac:dyDescent="0.2">
      <c r="D392" s="251"/>
      <c r="E392" s="348"/>
      <c r="F392" s="345" t="str">
        <f t="shared" si="51"/>
        <v>INVALID</v>
      </c>
      <c r="G392" s="251"/>
      <c r="H392" s="251"/>
      <c r="I392" s="251"/>
      <c r="J392" s="251"/>
      <c r="K392" s="251"/>
      <c r="L392" s="251"/>
      <c r="M392" s="324" t="str">
        <f t="shared" si="45"/>
        <v>Not a Lease</v>
      </c>
      <c r="N392" s="321"/>
      <c r="AA392" s="324">
        <f t="shared" si="46"/>
        <v>0</v>
      </c>
      <c r="AB392" s="324">
        <f t="shared" si="47"/>
        <v>0</v>
      </c>
      <c r="AC392" s="324">
        <f t="shared" si="48"/>
        <v>0</v>
      </c>
      <c r="AD392" s="324">
        <f t="shared" si="49"/>
        <v>0</v>
      </c>
      <c r="AG392" s="324">
        <f t="shared" si="44"/>
        <v>0</v>
      </c>
      <c r="AP392" s="324" t="b">
        <f t="shared" si="50"/>
        <v>0</v>
      </c>
    </row>
    <row r="393" spans="4:42" x14ac:dyDescent="0.2">
      <c r="D393" s="251"/>
      <c r="E393" s="348"/>
      <c r="F393" s="345" t="str">
        <f t="shared" si="51"/>
        <v>INVALID</v>
      </c>
      <c r="G393" s="251"/>
      <c r="H393" s="251"/>
      <c r="I393" s="251"/>
      <c r="J393" s="251"/>
      <c r="K393" s="251"/>
      <c r="L393" s="251"/>
      <c r="M393" s="324" t="str">
        <f t="shared" si="45"/>
        <v>Not a Lease</v>
      </c>
      <c r="N393" s="321"/>
      <c r="AA393" s="324">
        <f t="shared" si="46"/>
        <v>0</v>
      </c>
      <c r="AB393" s="324">
        <f t="shared" si="47"/>
        <v>0</v>
      </c>
      <c r="AC393" s="324">
        <f t="shared" si="48"/>
        <v>0</v>
      </c>
      <c r="AD393" s="324">
        <f t="shared" si="49"/>
        <v>0</v>
      </c>
      <c r="AG393" s="324">
        <f t="shared" si="44"/>
        <v>0</v>
      </c>
      <c r="AP393" s="324" t="b">
        <f t="shared" si="50"/>
        <v>0</v>
      </c>
    </row>
    <row r="394" spans="4:42" x14ac:dyDescent="0.2">
      <c r="D394" s="251"/>
      <c r="E394" s="348"/>
      <c r="F394" s="345" t="str">
        <f t="shared" si="51"/>
        <v>INVALID</v>
      </c>
      <c r="G394" s="251"/>
      <c r="H394" s="251"/>
      <c r="I394" s="251"/>
      <c r="J394" s="251"/>
      <c r="K394" s="251"/>
      <c r="L394" s="251"/>
      <c r="M394" s="324" t="str">
        <f t="shared" si="45"/>
        <v>Not a Lease</v>
      </c>
      <c r="N394" s="321"/>
      <c r="AA394" s="324">
        <f t="shared" si="46"/>
        <v>0</v>
      </c>
      <c r="AB394" s="324">
        <f t="shared" si="47"/>
        <v>0</v>
      </c>
      <c r="AC394" s="324">
        <f t="shared" si="48"/>
        <v>0</v>
      </c>
      <c r="AD394" s="324">
        <f t="shared" si="49"/>
        <v>0</v>
      </c>
      <c r="AG394" s="324">
        <f t="shared" si="44"/>
        <v>0</v>
      </c>
      <c r="AP394" s="324" t="b">
        <f t="shared" si="50"/>
        <v>0</v>
      </c>
    </row>
    <row r="395" spans="4:42" x14ac:dyDescent="0.2">
      <c r="D395" s="251"/>
      <c r="E395" s="348"/>
      <c r="F395" s="345" t="str">
        <f t="shared" si="51"/>
        <v>INVALID</v>
      </c>
      <c r="G395" s="251"/>
      <c r="H395" s="251"/>
      <c r="I395" s="251"/>
      <c r="J395" s="251"/>
      <c r="K395" s="251"/>
      <c r="L395" s="251"/>
      <c r="M395" s="324" t="str">
        <f t="shared" si="45"/>
        <v>Not a Lease</v>
      </c>
      <c r="N395" s="321"/>
      <c r="AA395" s="324">
        <f t="shared" si="46"/>
        <v>0</v>
      </c>
      <c r="AB395" s="324">
        <f t="shared" si="47"/>
        <v>0</v>
      </c>
      <c r="AC395" s="324">
        <f t="shared" si="48"/>
        <v>0</v>
      </c>
      <c r="AD395" s="324">
        <f t="shared" si="49"/>
        <v>0</v>
      </c>
      <c r="AG395" s="324">
        <f t="shared" ref="AG395:AG400" si="52">IF(AE395="Monthly",AA395*12,IF(AE395="quarterly",AA395*4,IF(AE395="semiannually",AA395*2,IF(AE395="annually",AA395*1,IF(AE395="weekly",AA395*52,0)))))</f>
        <v>0</v>
      </c>
      <c r="AP395" s="324" t="b">
        <f t="shared" si="50"/>
        <v>0</v>
      </c>
    </row>
    <row r="396" spans="4:42" x14ac:dyDescent="0.2">
      <c r="D396" s="251"/>
      <c r="E396" s="348"/>
      <c r="F396" s="345" t="str">
        <f t="shared" si="51"/>
        <v>INVALID</v>
      </c>
      <c r="G396" s="251"/>
      <c r="H396" s="251"/>
      <c r="I396" s="251"/>
      <c r="J396" s="251"/>
      <c r="K396" s="251"/>
      <c r="L396" s="251"/>
      <c r="M396" s="324" t="str">
        <f t="shared" ref="M396:M399" si="53">+IF(AND(H396="yes",I396="yes", J396="no",G396&lt;&gt;"Intangible Asset",G396&lt;&gt;"Service",K396 ="yes",L396="no",G396&lt;&gt;""),"Lease","Not a Lease")</f>
        <v>Not a Lease</v>
      </c>
      <c r="N396" s="321"/>
      <c r="AA396" s="324">
        <f t="shared" ref="AA396:AA400" si="54">IF(AND(V396="Yes",P396="Yes"),IF(OR(Q396=W396,Q396&lt;W396),Q396,W396),+IF(AND(P396="Yes",S396="Yes"),IF(Q396&lt;W396,Q396,W396),IF(P396&lt;&gt;"No",Q396,IF(S396="yes",N396+T396,N396))))</f>
        <v>0</v>
      </c>
      <c r="AB396" s="324">
        <f t="shared" ref="AB396:AB400" si="55">+IF(AND(U396="Yes",O396="Yes"),IF(OR(Q396=W396,Q396&lt;W396),Q396,W396),N396)</f>
        <v>0</v>
      </c>
      <c r="AC396" s="324">
        <f t="shared" ref="AC396:AC400" si="56">+IF(O396=U396,MAX(Q396,W396),(IF(OR(V396="yes",P396="Yes"),MIN(Q396,W396),IF(AND(V396="Yes",P396="No"),W396,IF(AND(V396="No",P396="Yes"),Q396,0)))))</f>
        <v>0</v>
      </c>
      <c r="AD396" s="324">
        <f t="shared" ref="AD396:AD400" si="57">+IF(AND(Y396="Yes",S396="Yes"),MAX(T396,Z396),IF(AND(Y396="Yes",OR(S396="No",S396="")),Z396,IF(AND(OR(Y396="No",Y396=""),S396="Yes"),T396,0)))</f>
        <v>0</v>
      </c>
      <c r="AG396" s="324">
        <f t="shared" si="52"/>
        <v>0</v>
      </c>
      <c r="AP396" s="324" t="b">
        <f t="shared" ref="AP396:AP401" si="58">IF(M396="Lease",+PV(AO396/(AG396/AA396),AG396,-AJ396,0,IF(AF396="Beginning",1,0)))</f>
        <v>0</v>
      </c>
    </row>
    <row r="397" spans="4:42" x14ac:dyDescent="0.2">
      <c r="D397" s="251"/>
      <c r="E397" s="348"/>
      <c r="F397" s="345" t="str">
        <f t="shared" ref="F397:F400" si="59">IF(OR(E397="0100",E397="0200",E397="0300",E397="1100",E397="1200",E397="1300",E397="1400"),"GOV",IF(E397="MULTIPLE","COMPLETE COLUMN *AS*",IF(OR(E397="2100",E397="2400",E397="2500",E397="2900",E397="6200",E397="6210"),"BTA",IF(OR(E397="3100",E397="3200",E397="3500",E397="3600",E397="3700",E397="3800"),"ISF","INVALID"))))</f>
        <v>INVALID</v>
      </c>
      <c r="G397" s="251"/>
      <c r="H397" s="251"/>
      <c r="I397" s="251"/>
      <c r="J397" s="251"/>
      <c r="K397" s="251"/>
      <c r="L397" s="251"/>
      <c r="M397" s="324" t="str">
        <f t="shared" si="53"/>
        <v>Not a Lease</v>
      </c>
      <c r="N397" s="321"/>
      <c r="AA397" s="324">
        <f t="shared" si="54"/>
        <v>0</v>
      </c>
      <c r="AB397" s="324">
        <f t="shared" si="55"/>
        <v>0</v>
      </c>
      <c r="AC397" s="324">
        <f t="shared" si="56"/>
        <v>0</v>
      </c>
      <c r="AD397" s="324">
        <f t="shared" si="57"/>
        <v>0</v>
      </c>
      <c r="AG397" s="324">
        <f t="shared" si="52"/>
        <v>0</v>
      </c>
      <c r="AP397" s="324" t="b">
        <f t="shared" si="58"/>
        <v>0</v>
      </c>
    </row>
    <row r="398" spans="4:42" x14ac:dyDescent="0.2">
      <c r="D398" s="251"/>
      <c r="E398" s="348"/>
      <c r="F398" s="345" t="str">
        <f t="shared" si="59"/>
        <v>INVALID</v>
      </c>
      <c r="G398" s="251"/>
      <c r="H398" s="251"/>
      <c r="I398" s="251"/>
      <c r="J398" s="251"/>
      <c r="K398" s="251"/>
      <c r="L398" s="251"/>
      <c r="M398" s="324" t="str">
        <f t="shared" si="53"/>
        <v>Not a Lease</v>
      </c>
      <c r="N398" s="321"/>
      <c r="AA398" s="324">
        <f t="shared" si="54"/>
        <v>0</v>
      </c>
      <c r="AB398" s="324">
        <f t="shared" si="55"/>
        <v>0</v>
      </c>
      <c r="AC398" s="324">
        <f t="shared" si="56"/>
        <v>0</v>
      </c>
      <c r="AD398" s="324">
        <f t="shared" si="57"/>
        <v>0</v>
      </c>
      <c r="AG398" s="324">
        <f t="shared" si="52"/>
        <v>0</v>
      </c>
      <c r="AP398" s="324" t="b">
        <f t="shared" si="58"/>
        <v>0</v>
      </c>
    </row>
    <row r="399" spans="4:42" x14ac:dyDescent="0.2">
      <c r="D399" s="251"/>
      <c r="E399" s="348"/>
      <c r="F399" s="345" t="str">
        <f t="shared" si="59"/>
        <v>INVALID</v>
      </c>
      <c r="G399" s="251"/>
      <c r="H399" s="251"/>
      <c r="I399" s="251"/>
      <c r="J399" s="251"/>
      <c r="K399" s="251"/>
      <c r="L399" s="251"/>
      <c r="M399" s="324" t="str">
        <f t="shared" si="53"/>
        <v>Not a Lease</v>
      </c>
      <c r="N399" s="321"/>
      <c r="AA399" s="324">
        <f t="shared" si="54"/>
        <v>0</v>
      </c>
      <c r="AB399" s="324">
        <f t="shared" si="55"/>
        <v>0</v>
      </c>
      <c r="AC399" s="324">
        <f t="shared" si="56"/>
        <v>0</v>
      </c>
      <c r="AD399" s="324">
        <f t="shared" si="57"/>
        <v>0</v>
      </c>
      <c r="AG399" s="324">
        <f t="shared" si="52"/>
        <v>0</v>
      </c>
      <c r="AP399" s="324" t="b">
        <f t="shared" si="58"/>
        <v>0</v>
      </c>
    </row>
    <row r="400" spans="4:42" x14ac:dyDescent="0.2">
      <c r="D400" s="251"/>
      <c r="E400" s="348"/>
      <c r="F400" s="345" t="str">
        <f t="shared" si="59"/>
        <v>INVALID</v>
      </c>
      <c r="G400" s="251"/>
      <c r="H400" s="251"/>
      <c r="I400" s="251"/>
      <c r="J400" s="251"/>
      <c r="K400" s="251"/>
      <c r="L400" s="251"/>
      <c r="AA400" s="324">
        <f t="shared" si="54"/>
        <v>0</v>
      </c>
      <c r="AB400" s="324">
        <f t="shared" si="55"/>
        <v>0</v>
      </c>
      <c r="AC400" s="324">
        <f t="shared" si="56"/>
        <v>0</v>
      </c>
      <c r="AD400" s="324">
        <f t="shared" si="57"/>
        <v>0</v>
      </c>
      <c r="AG400" s="324">
        <f t="shared" si="52"/>
        <v>0</v>
      </c>
      <c r="AP400" s="324" t="b">
        <f t="shared" si="58"/>
        <v>0</v>
      </c>
    </row>
    <row r="401" spans="42:42" x14ac:dyDescent="0.2">
      <c r="AP401" s="324" t="b">
        <f t="shared" si="58"/>
        <v>0</v>
      </c>
    </row>
  </sheetData>
  <mergeCells count="14">
    <mergeCell ref="H9:L9"/>
    <mergeCell ref="U8:Z8"/>
    <mergeCell ref="O8:T8"/>
    <mergeCell ref="A2:D2"/>
    <mergeCell ref="A4:D4"/>
    <mergeCell ref="A3:D3"/>
    <mergeCell ref="G2:L4"/>
    <mergeCell ref="AH9:AI9"/>
    <mergeCell ref="AK9:AL9"/>
    <mergeCell ref="AM9:AO9"/>
    <mergeCell ref="O9:Q9"/>
    <mergeCell ref="X9:Z9"/>
    <mergeCell ref="R9:T9"/>
    <mergeCell ref="U9:W9"/>
  </mergeCells>
  <dataValidations count="11">
    <dataValidation type="list" allowBlank="1" showInputMessage="1" showErrorMessage="1" sqref="AM11:AM400" xr:uid="{00000000-0002-0000-0B00-000000000000}">
      <formula1>"Implicit, Stated in Agreement"</formula1>
    </dataValidation>
    <dataValidation type="list" showInputMessage="1" showErrorMessage="1" error="Fund Type must be entered." prompt="Select the fund type used for lease payments (lessee) or receiving funds (lessor)." sqref="E11:E400" xr:uid="{00000000-0002-0000-0B00-000001000000}">
      <formula1>"0100,0200,0300,1100,1200,1300,1400,2100,2400,2500,2900,3100,3200,3500,3600,3700,3800,6200,6210,MULTIPLE"</formula1>
    </dataValidation>
    <dataValidation type="list" allowBlank="1" showInputMessage="1" showErrorMessage="1" sqref="AF11:AF400" xr:uid="{00000000-0002-0000-0B00-000002000000}">
      <formula1>"Beginning,End"</formula1>
    </dataValidation>
    <dataValidation type="list" allowBlank="1" showInputMessage="1" showErrorMessage="1" sqref="AE11:AE400" xr:uid="{00000000-0002-0000-0B00-000003000000}">
      <formula1>"Weekly,Monthly,Quarterly,Semiannually,Annually"</formula1>
    </dataValidation>
    <dataValidation allowBlank="1" showInputMessage="1" showErrorMessage="1" prompt="Enter the agreement term in years." sqref="N11:N399" xr:uid="{00000000-0002-0000-0B00-000004000000}"/>
    <dataValidation type="list" errorStyle="warning" showInputMessage="1" showErrorMessage="1" error="Asset Type must be entered." prompt="Select the Underlying Asset Type." sqref="G11:G400" xr:uid="{00000000-0002-0000-0B00-000005000000}">
      <formula1>"Building,Equipment,Land,Intangible Asset,Vehicle,Infrastructure,Investment,Service,Other"</formula1>
    </dataValidation>
    <dataValidation type="list" showInputMessage="1" showErrorMessage="1" error="A response is required." sqref="L11:L400 O11:P399 R11:S399 U11:V399 X11:Y399" xr:uid="{00000000-0002-0000-0B00-000006000000}">
      <formula1>"Yes,No"</formula1>
    </dataValidation>
    <dataValidation type="list" errorStyle="warning" showInputMessage="1" showErrorMessage="1" error="A response is required." sqref="K11:K400 H11:H400" xr:uid="{00000000-0002-0000-0B00-000007000000}">
      <formula1>"Yes,No"</formula1>
    </dataValidation>
    <dataValidation type="list" errorStyle="warning" showInputMessage="1" showErrorMessage="1" error="A response must be selected._x000a_" sqref="J11:J400" xr:uid="{00000000-0002-0000-0B00-000008000000}">
      <formula1>"Yes,No"</formula1>
    </dataValidation>
    <dataValidation type="list" allowBlank="1" showInputMessage="1" showErrorMessage="1" sqref="I11:I400 AH11:AH400 AK11:AK400" xr:uid="{00000000-0002-0000-0B00-000009000000}">
      <formula1>"Yes,No"</formula1>
    </dataValidation>
    <dataValidation type="list" showInputMessage="1" showErrorMessage="1" error="You must select lessee or lessor from the drop-down menu." promptTitle="Lessee or Lessor?" prompt="Is your department the lessee or lessor in the agreement?" sqref="D11:D400" xr:uid="{00000000-0002-0000-0B00-00000A000000}">
      <formula1>"Lessee,Lessor"</formula1>
    </dataValidation>
  </dataValidations>
  <pageMargins left="0.75" right="0.75" top="1" bottom="1" header="0.5" footer="0.5"/>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50"/>
  <sheetViews>
    <sheetView showRuler="0" workbookViewId="0"/>
  </sheetViews>
  <sheetFormatPr defaultColWidth="13.140625" defaultRowHeight="12.75" x14ac:dyDescent="0.2"/>
  <cols>
    <col min="1" max="1" width="20.140625" customWidth="1"/>
    <col min="2" max="2" width="104.28515625" customWidth="1"/>
    <col min="3" max="26" width="20.140625" customWidth="1"/>
  </cols>
  <sheetData>
    <row r="1" spans="1:16" ht="15.75" customHeight="1" x14ac:dyDescent="0.2">
      <c r="A1" s="194" t="s">
        <v>369</v>
      </c>
      <c r="B1" s="1"/>
      <c r="C1" s="1"/>
      <c r="D1" s="1"/>
      <c r="E1" s="1"/>
      <c r="F1" s="1"/>
      <c r="G1" s="1"/>
      <c r="H1" s="1"/>
      <c r="I1" s="1"/>
      <c r="J1" s="1"/>
      <c r="K1" s="1"/>
      <c r="L1" s="1"/>
      <c r="M1" s="1"/>
      <c r="N1" s="1"/>
      <c r="O1" s="1"/>
      <c r="P1" s="1"/>
    </row>
    <row r="2" spans="1:16" ht="26.65" customHeight="1" x14ac:dyDescent="0.2">
      <c r="A2" s="195" t="s">
        <v>370</v>
      </c>
      <c r="B2" s="1" t="s">
        <v>371</v>
      </c>
      <c r="C2" s="1"/>
      <c r="D2" s="1"/>
      <c r="E2" s="1"/>
      <c r="F2" s="1"/>
      <c r="G2" s="1"/>
      <c r="H2" s="1"/>
      <c r="I2" s="1"/>
      <c r="J2" s="1"/>
      <c r="K2" s="1"/>
      <c r="L2" s="1"/>
      <c r="M2" s="1"/>
      <c r="N2" s="1"/>
      <c r="O2" s="1"/>
      <c r="P2" s="1"/>
    </row>
    <row r="3" spans="1:16" ht="15.75" customHeight="1" x14ac:dyDescent="0.2">
      <c r="A3" s="195" t="s">
        <v>372</v>
      </c>
      <c r="B3" s="1" t="s">
        <v>373</v>
      </c>
      <c r="C3" s="1"/>
      <c r="D3" s="1"/>
      <c r="E3" s="1"/>
      <c r="F3" s="1"/>
      <c r="G3" s="1"/>
      <c r="H3" s="1"/>
      <c r="I3" s="1"/>
      <c r="J3" s="1"/>
      <c r="K3" s="1"/>
      <c r="L3" s="1"/>
      <c r="M3" s="1"/>
      <c r="N3" s="1"/>
      <c r="O3" s="1"/>
      <c r="P3" s="1"/>
    </row>
    <row r="4" spans="1:16" ht="15.75" customHeight="1" x14ac:dyDescent="0.2">
      <c r="A4" s="195" t="s">
        <v>374</v>
      </c>
      <c r="B4" s="1" t="s">
        <v>375</v>
      </c>
      <c r="C4" s="1"/>
      <c r="D4" s="1"/>
      <c r="E4" s="1"/>
      <c r="F4" s="1"/>
      <c r="G4" s="1"/>
      <c r="H4" s="1"/>
      <c r="I4" s="1"/>
      <c r="J4" s="1"/>
      <c r="K4" s="1"/>
      <c r="L4" s="1"/>
      <c r="M4" s="1"/>
      <c r="N4" s="1"/>
      <c r="O4" s="1"/>
      <c r="P4" s="1"/>
    </row>
    <row r="5" spans="1:16" ht="26.65" customHeight="1" x14ac:dyDescent="0.2">
      <c r="A5" s="195" t="s">
        <v>357</v>
      </c>
      <c r="B5" s="1" t="s">
        <v>376</v>
      </c>
      <c r="C5" s="1"/>
      <c r="D5" s="1"/>
      <c r="E5" s="1"/>
      <c r="F5" s="1"/>
      <c r="G5" s="1"/>
      <c r="H5" s="1"/>
      <c r="I5" s="1"/>
      <c r="J5" s="1"/>
      <c r="K5" s="1"/>
      <c r="L5" s="1"/>
      <c r="M5" s="1"/>
      <c r="N5" s="1"/>
      <c r="O5" s="1"/>
      <c r="P5" s="1"/>
    </row>
    <row r="6" spans="1:16" ht="26.65" customHeight="1" x14ac:dyDescent="0.2">
      <c r="A6" s="195" t="s">
        <v>345</v>
      </c>
      <c r="B6" s="1" t="s">
        <v>377</v>
      </c>
      <c r="C6" s="1"/>
      <c r="D6" s="1"/>
      <c r="E6" s="1"/>
      <c r="F6" s="1"/>
      <c r="G6" s="1"/>
      <c r="H6" s="1"/>
      <c r="I6" s="1"/>
      <c r="J6" s="1"/>
      <c r="K6" s="1"/>
      <c r="L6" s="1"/>
      <c r="M6" s="1"/>
      <c r="N6" s="1"/>
      <c r="O6" s="1"/>
      <c r="P6" s="1"/>
    </row>
    <row r="7" spans="1:16" ht="26.65" customHeight="1" x14ac:dyDescent="0.2">
      <c r="A7" s="195" t="s">
        <v>378</v>
      </c>
      <c r="B7" s="1" t="s">
        <v>379</v>
      </c>
      <c r="C7" s="1"/>
      <c r="D7" s="1"/>
      <c r="E7" s="1"/>
      <c r="F7" s="1"/>
      <c r="G7" s="1"/>
      <c r="H7" s="1"/>
      <c r="I7" s="1"/>
      <c r="J7" s="1"/>
      <c r="K7" s="1"/>
      <c r="L7" s="1"/>
      <c r="M7" s="1"/>
      <c r="N7" s="1"/>
      <c r="O7" s="1"/>
      <c r="P7" s="1"/>
    </row>
    <row r="8" spans="1:16" ht="37.5" customHeight="1" x14ac:dyDescent="0.2">
      <c r="A8" s="195" t="s">
        <v>380</v>
      </c>
      <c r="B8" s="1" t="s">
        <v>381</v>
      </c>
      <c r="C8" s="1"/>
      <c r="D8" s="1"/>
      <c r="E8" s="1"/>
      <c r="F8" s="1"/>
      <c r="G8" s="1"/>
      <c r="H8" s="1"/>
      <c r="I8" s="1"/>
      <c r="J8" s="1"/>
      <c r="K8" s="1"/>
      <c r="L8" s="1"/>
      <c r="M8" s="1"/>
      <c r="N8" s="1"/>
      <c r="O8" s="1"/>
      <c r="P8" s="1"/>
    </row>
    <row r="9" spans="1:16" ht="37.5" customHeight="1" x14ac:dyDescent="0.2">
      <c r="A9" s="195" t="s">
        <v>352</v>
      </c>
      <c r="B9" s="1" t="s">
        <v>382</v>
      </c>
      <c r="C9" s="1"/>
      <c r="D9" s="1"/>
      <c r="E9" s="1"/>
      <c r="F9" s="1"/>
      <c r="G9" s="1"/>
      <c r="H9" s="1"/>
      <c r="I9" s="1"/>
      <c r="J9" s="1"/>
      <c r="K9" s="1"/>
      <c r="L9" s="1"/>
      <c r="M9" s="1"/>
      <c r="N9" s="1"/>
      <c r="O9" s="1"/>
      <c r="P9" s="1"/>
    </row>
    <row r="10" spans="1:16" ht="15" customHeight="1" x14ac:dyDescent="0.2"/>
    <row r="11" spans="1:16" ht="15" customHeight="1" x14ac:dyDescent="0.2"/>
    <row r="12" spans="1:16" ht="15" customHeight="1" x14ac:dyDescent="0.2"/>
    <row r="13" spans="1:16" ht="15" customHeight="1" x14ac:dyDescent="0.2"/>
    <row r="14" spans="1:16" ht="15" customHeight="1" x14ac:dyDescent="0.2"/>
    <row r="15" spans="1:16" ht="15" customHeight="1" x14ac:dyDescent="0.2"/>
    <row r="16" spans="1: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50"/>
  <sheetViews>
    <sheetView showRuler="0" workbookViewId="0"/>
  </sheetViews>
  <sheetFormatPr defaultColWidth="13.140625" defaultRowHeight="12.75" x14ac:dyDescent="0.2"/>
  <cols>
    <col min="1" max="1" width="125.140625" customWidth="1"/>
  </cols>
  <sheetData>
    <row r="1" spans="1:1" ht="26.65" customHeight="1" x14ac:dyDescent="0.2">
      <c r="A1" s="1" t="s">
        <v>383</v>
      </c>
    </row>
    <row r="2" spans="1:1" ht="15.75" customHeight="1" x14ac:dyDescent="0.2">
      <c r="A2" s="1"/>
    </row>
    <row r="3" spans="1:1" ht="26.65" customHeight="1" x14ac:dyDescent="0.2">
      <c r="A3" s="1" t="s">
        <v>384</v>
      </c>
    </row>
    <row r="4" spans="1:1" ht="15.75" customHeight="1" x14ac:dyDescent="0.2">
      <c r="A4" s="1"/>
    </row>
    <row r="5" spans="1:1" ht="60" customHeight="1" x14ac:dyDescent="0.2">
      <c r="A5" s="1" t="s">
        <v>385</v>
      </c>
    </row>
    <row r="6" spans="1:1" ht="15.75" customHeight="1" x14ac:dyDescent="0.2">
      <c r="A6" s="1"/>
    </row>
    <row r="7" spans="1:1" ht="49.15" customHeight="1" x14ac:dyDescent="0.2">
      <c r="A7" s="1" t="s">
        <v>386</v>
      </c>
    </row>
    <row r="8" spans="1:1" ht="15.75" customHeight="1" x14ac:dyDescent="0.2">
      <c r="A8" s="1"/>
    </row>
    <row r="9" spans="1:1" ht="37.5" customHeight="1" x14ac:dyDescent="0.2">
      <c r="A9" s="1" t="s">
        <v>387</v>
      </c>
    </row>
    <row r="10" spans="1:1" ht="15" customHeight="1" x14ac:dyDescent="0.2"/>
    <row r="11" spans="1:1" ht="15" customHeight="1" x14ac:dyDescent="0.2"/>
    <row r="12" spans="1:1" ht="15" customHeight="1" x14ac:dyDescent="0.2"/>
    <row r="13" spans="1:1" ht="15" customHeight="1" x14ac:dyDescent="0.2"/>
    <row r="14" spans="1:1" ht="15" customHeight="1" x14ac:dyDescent="0.2"/>
    <row r="15" spans="1:1" ht="15" customHeight="1" x14ac:dyDescent="0.2"/>
    <row r="16" spans="1:1"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F665"/>
  <sheetViews>
    <sheetView showRuler="0" workbookViewId="0">
      <selection activeCell="A6" sqref="A6"/>
    </sheetView>
  </sheetViews>
  <sheetFormatPr defaultColWidth="13.7109375" defaultRowHeight="12.75" x14ac:dyDescent="0.2"/>
  <cols>
    <col min="1" max="1" width="44.28515625" style="237" bestFit="1" customWidth="1"/>
    <col min="2" max="2" width="32.7109375" style="237" customWidth="1"/>
    <col min="3" max="3" width="27.85546875" style="237" bestFit="1" customWidth="1"/>
    <col min="5" max="5" width="10.42578125" style="237" customWidth="1"/>
    <col min="6" max="6" width="27.140625" style="238" bestFit="1" customWidth="1"/>
    <col min="7" max="12" width="17.42578125" style="237" customWidth="1"/>
    <col min="13" max="13" width="17.42578125" style="238" customWidth="1"/>
    <col min="14" max="14" width="17.42578125" style="237" customWidth="1"/>
    <col min="15" max="15" width="12.7109375" style="237" customWidth="1"/>
    <col min="16" max="17" width="15.7109375" style="237" customWidth="1"/>
    <col min="18" max="18" width="13.7109375" style="237"/>
    <col min="19" max="19" width="15.28515625" style="237" customWidth="1"/>
    <col min="20" max="20" width="16.7109375" style="237" customWidth="1"/>
    <col min="21" max="21" width="12.7109375" style="237" customWidth="1"/>
    <col min="22" max="23" width="15.7109375" style="237" customWidth="1"/>
    <col min="24" max="24" width="13.7109375" style="237"/>
    <col min="25" max="25" width="15.28515625" style="237" customWidth="1"/>
    <col min="26" max="26" width="16.7109375" style="237" customWidth="1"/>
    <col min="27" max="30" width="17.42578125" style="238" customWidth="1"/>
    <col min="31" max="32" width="17.42578125" style="237" customWidth="1"/>
    <col min="33" max="33" width="17.42578125" style="238" customWidth="1"/>
    <col min="34" max="34" width="20" style="237" customWidth="1"/>
    <col min="35" max="35" width="30.7109375" style="237" customWidth="1"/>
    <col min="36" max="36" width="17.42578125" style="240" customWidth="1"/>
    <col min="37" max="37" width="17.42578125" style="237" customWidth="1"/>
    <col min="38" max="38" width="17" style="237" customWidth="1"/>
    <col min="39" max="40" width="18.28515625" style="237" customWidth="1"/>
    <col min="41" max="41" width="29" style="237" customWidth="1"/>
    <col min="42" max="43" width="18.28515625" style="237" customWidth="1"/>
    <col min="44" max="44" width="11.140625" style="237" bestFit="1" customWidth="1"/>
    <col min="45" max="45" width="29.28515625" style="237" customWidth="1"/>
    <col min="46" max="46" width="31.5703125" style="237" bestFit="1" customWidth="1"/>
    <col min="47" max="47" width="17.42578125" style="241" customWidth="1"/>
    <col min="48" max="49" width="17.42578125" style="238" customWidth="1"/>
    <col min="50" max="51" width="17.42578125" style="238" hidden="1" customWidth="1"/>
    <col min="52" max="52" width="29.140625" style="242" bestFit="1" customWidth="1"/>
    <col min="53" max="53" width="36.28515625" style="237" hidden="1" customWidth="1"/>
    <col min="54" max="54" width="17.42578125" style="237" hidden="1" customWidth="1"/>
    <col min="55" max="55" width="70.85546875" style="237" hidden="1" customWidth="1"/>
    <col min="56" max="58" width="17.42578125" style="237" customWidth="1"/>
    <col min="59" max="16384" width="13.7109375" style="237"/>
  </cols>
  <sheetData>
    <row r="1" spans="1:58" ht="15.75" customHeight="1" x14ac:dyDescent="0.2">
      <c r="A1" s="236" t="s">
        <v>388</v>
      </c>
      <c r="E1" s="237" t="s">
        <v>389</v>
      </c>
      <c r="G1" s="239"/>
      <c r="H1" s="239"/>
      <c r="I1" s="239"/>
      <c r="J1" s="239"/>
      <c r="K1" s="239"/>
      <c r="L1" s="239"/>
    </row>
    <row r="2" spans="1:58" ht="15.75" customHeight="1" x14ac:dyDescent="0.2">
      <c r="A2" s="441" t="s">
        <v>2</v>
      </c>
      <c r="B2" s="441"/>
      <c r="C2" s="441"/>
      <c r="E2" s="243"/>
      <c r="F2" s="244"/>
      <c r="G2" s="442" t="s">
        <v>281</v>
      </c>
      <c r="H2" s="442"/>
      <c r="I2" s="442"/>
      <c r="J2" s="442"/>
      <c r="K2" s="442"/>
      <c r="L2" s="442"/>
      <c r="M2" s="245"/>
      <c r="N2" s="246"/>
      <c r="O2" s="246"/>
      <c r="P2" s="246"/>
      <c r="Q2" s="246"/>
      <c r="R2" s="246"/>
      <c r="S2" s="246"/>
      <c r="T2" s="246"/>
      <c r="U2" s="246"/>
      <c r="V2" s="246"/>
      <c r="W2" s="246"/>
      <c r="X2" s="246"/>
      <c r="Y2" s="246"/>
      <c r="Z2" s="246"/>
      <c r="AE2" s="246"/>
      <c r="AF2" s="246"/>
      <c r="AG2" s="245"/>
      <c r="AH2" s="246"/>
      <c r="AI2" s="246"/>
      <c r="AJ2" s="247"/>
      <c r="AK2" s="246"/>
      <c r="AL2" s="246"/>
      <c r="AM2" s="246"/>
      <c r="AN2" s="246"/>
      <c r="AO2" s="246"/>
      <c r="AP2" s="246"/>
      <c r="AQ2" s="246"/>
      <c r="AR2" s="246"/>
      <c r="AS2" s="246"/>
      <c r="AT2" s="246"/>
      <c r="AU2" s="248"/>
      <c r="AV2" s="245"/>
      <c r="AW2" s="245"/>
      <c r="AX2" s="245"/>
      <c r="AY2" s="245"/>
      <c r="AZ2" s="249"/>
      <c r="BA2" s="250"/>
      <c r="BB2" s="251"/>
      <c r="BC2" s="251"/>
      <c r="BD2" s="251"/>
      <c r="BE2" s="251"/>
      <c r="BF2" s="251"/>
    </row>
    <row r="3" spans="1:58" ht="15.75" customHeight="1" x14ac:dyDescent="0.2">
      <c r="A3" s="441" t="s">
        <v>3</v>
      </c>
      <c r="B3" s="441"/>
      <c r="C3" s="441"/>
      <c r="E3" s="243"/>
      <c r="F3" s="244"/>
      <c r="G3" s="442"/>
      <c r="H3" s="442"/>
      <c r="I3" s="442"/>
      <c r="J3" s="442"/>
      <c r="K3" s="442"/>
      <c r="L3" s="442"/>
      <c r="M3" s="245"/>
      <c r="N3" s="246"/>
      <c r="O3" s="246"/>
      <c r="P3" s="246"/>
      <c r="Q3" s="246"/>
      <c r="R3" s="246"/>
      <c r="S3" s="246"/>
      <c r="T3" s="246"/>
      <c r="U3" s="246"/>
      <c r="V3" s="246"/>
      <c r="W3" s="246"/>
      <c r="X3" s="246"/>
      <c r="Y3" s="246"/>
      <c r="Z3" s="246"/>
      <c r="AE3" s="246"/>
      <c r="AF3" s="246"/>
      <c r="AG3" s="245"/>
      <c r="AH3" s="246"/>
      <c r="AI3" s="246"/>
      <c r="AJ3" s="247"/>
      <c r="AK3" s="246"/>
      <c r="AL3" s="246"/>
      <c r="AM3" s="246"/>
      <c r="AN3" s="246"/>
      <c r="AO3" s="246"/>
      <c r="AP3" s="246"/>
      <c r="AQ3" s="246"/>
      <c r="AR3" s="246"/>
      <c r="AS3" s="246"/>
      <c r="AT3" s="246"/>
      <c r="AU3" s="248"/>
      <c r="AV3" s="245"/>
      <c r="AW3" s="245"/>
      <c r="AX3" s="245"/>
      <c r="AY3" s="245"/>
      <c r="AZ3" s="249"/>
      <c r="BA3" s="250"/>
      <c r="BB3" s="251"/>
      <c r="BC3" s="251"/>
      <c r="BD3" s="251"/>
      <c r="BE3" s="251"/>
      <c r="BF3" s="251"/>
    </row>
    <row r="4" spans="1:58" ht="15.75" customHeight="1" x14ac:dyDescent="0.2">
      <c r="A4" s="441" t="s">
        <v>603</v>
      </c>
      <c r="B4" s="441"/>
      <c r="C4" s="441"/>
      <c r="E4" s="243"/>
      <c r="F4" s="244"/>
      <c r="G4" s="442"/>
      <c r="H4" s="442"/>
      <c r="I4" s="442"/>
      <c r="J4" s="442"/>
      <c r="K4" s="442"/>
      <c r="L4" s="442"/>
      <c r="M4" s="245"/>
      <c r="N4" s="246"/>
      <c r="O4" s="246"/>
      <c r="P4" s="246"/>
      <c r="Q4" s="246"/>
      <c r="R4" s="246"/>
      <c r="S4" s="246"/>
      <c r="T4" s="246"/>
      <c r="U4" s="246"/>
      <c r="V4" s="246"/>
      <c r="W4" s="246"/>
      <c r="X4" s="246"/>
      <c r="Y4" s="246"/>
      <c r="Z4" s="246"/>
      <c r="AE4" s="246"/>
      <c r="AF4" s="246"/>
      <c r="AG4" s="245"/>
      <c r="AH4" s="246"/>
      <c r="AI4" s="246"/>
      <c r="AJ4" s="247"/>
      <c r="AK4" s="246"/>
      <c r="AL4" s="246"/>
      <c r="AM4" s="246"/>
      <c r="AN4" s="246"/>
      <c r="AO4" s="246"/>
      <c r="AP4" s="246"/>
      <c r="AQ4" s="246"/>
      <c r="AR4" s="246"/>
      <c r="AS4" s="246"/>
      <c r="AT4" s="246"/>
      <c r="AU4" s="248"/>
      <c r="AV4" s="245"/>
      <c r="AW4" s="245"/>
      <c r="AX4" s="245"/>
      <c r="AY4" s="245"/>
      <c r="AZ4" s="249"/>
      <c r="BA4" s="250"/>
      <c r="BB4" s="251"/>
      <c r="BC4" s="251"/>
      <c r="BD4" s="251"/>
      <c r="BE4" s="251"/>
      <c r="BF4" s="251"/>
    </row>
    <row r="5" spans="1:58" ht="15.75" customHeight="1" x14ac:dyDescent="0.2">
      <c r="A5" s="246"/>
      <c r="B5" s="246"/>
      <c r="C5" s="252" t="s">
        <v>5</v>
      </c>
      <c r="D5" s="253"/>
      <c r="F5" s="245"/>
      <c r="G5" s="254"/>
      <c r="H5" s="254"/>
      <c r="I5" s="254"/>
      <c r="J5" s="254"/>
      <c r="K5" s="254"/>
      <c r="L5" s="254"/>
      <c r="M5" s="245"/>
      <c r="N5" s="246"/>
      <c r="O5" s="246"/>
      <c r="P5" s="246"/>
      <c r="Q5" s="246"/>
      <c r="R5" s="246"/>
      <c r="S5" s="246"/>
      <c r="T5" s="246"/>
      <c r="U5" s="246"/>
      <c r="V5" s="246"/>
      <c r="W5" s="246"/>
      <c r="X5" s="246"/>
      <c r="Y5" s="246"/>
      <c r="Z5" s="246"/>
      <c r="AE5" s="246"/>
      <c r="AF5" s="246"/>
      <c r="AG5" s="245"/>
      <c r="AH5" s="246"/>
      <c r="AI5" s="246"/>
      <c r="AJ5" s="247"/>
      <c r="AK5" s="246"/>
      <c r="AL5" s="246"/>
      <c r="AM5" s="246"/>
      <c r="AN5" s="246"/>
      <c r="AO5" s="246"/>
      <c r="AP5" s="246"/>
      <c r="AQ5" s="246"/>
      <c r="AR5" s="246"/>
      <c r="AS5" s="246"/>
      <c r="AT5" s="246"/>
      <c r="AU5" s="248"/>
      <c r="AV5" s="245"/>
      <c r="AW5" s="245"/>
      <c r="AX5" s="245"/>
      <c r="AY5" s="245"/>
      <c r="AZ5" s="249"/>
      <c r="BA5" s="250"/>
      <c r="BB5" s="251"/>
      <c r="BC5" s="251"/>
      <c r="BD5" s="251"/>
      <c r="BE5" s="251"/>
      <c r="BF5" s="251"/>
    </row>
    <row r="6" spans="1:58" ht="15.75" customHeight="1" x14ac:dyDescent="0.2">
      <c r="A6" s="252" t="s">
        <v>7</v>
      </c>
      <c r="B6" s="253"/>
      <c r="C6" s="252" t="s">
        <v>283</v>
      </c>
      <c r="D6" s="255"/>
      <c r="F6" s="245"/>
      <c r="G6" s="246"/>
      <c r="H6" s="246"/>
      <c r="I6" s="246"/>
      <c r="J6" s="246"/>
      <c r="K6" s="246"/>
      <c r="L6" s="246"/>
      <c r="M6" s="245"/>
      <c r="N6" s="246"/>
      <c r="O6" s="246"/>
      <c r="P6" s="246"/>
      <c r="Q6" s="246"/>
      <c r="R6" s="246"/>
      <c r="S6" s="246"/>
      <c r="T6" s="246"/>
      <c r="U6" s="246"/>
      <c r="V6" s="246"/>
      <c r="W6" s="246"/>
      <c r="X6" s="246"/>
      <c r="Y6" s="246"/>
      <c r="Z6" s="246"/>
      <c r="AE6" s="246"/>
      <c r="AF6" s="246"/>
      <c r="AG6" s="245"/>
      <c r="AH6" s="246"/>
      <c r="AI6" s="246"/>
      <c r="AJ6" s="247"/>
      <c r="AK6" s="246"/>
      <c r="AL6" s="246"/>
      <c r="AM6" s="246"/>
      <c r="AN6" s="246"/>
      <c r="AO6" s="246"/>
      <c r="AP6" s="246"/>
      <c r="AQ6" s="246"/>
      <c r="AR6" s="246"/>
      <c r="AS6" s="246"/>
      <c r="AT6" s="246"/>
      <c r="AU6" s="248"/>
      <c r="AV6" s="245"/>
      <c r="AW6" s="245"/>
      <c r="AX6" s="245"/>
      <c r="AY6" s="245"/>
      <c r="AZ6" s="249"/>
      <c r="BA6" s="250"/>
      <c r="BB6" s="251"/>
      <c r="BC6" s="251"/>
      <c r="BD6" s="251"/>
      <c r="BE6" s="251"/>
      <c r="BF6" s="251"/>
    </row>
    <row r="7" spans="1:58" ht="15.75" customHeight="1" x14ac:dyDescent="0.2">
      <c r="A7" s="252" t="s">
        <v>63</v>
      </c>
      <c r="B7" s="255"/>
      <c r="C7" s="252" t="s">
        <v>284</v>
      </c>
      <c r="D7" s="255"/>
      <c r="F7" s="245"/>
      <c r="G7" s="246"/>
      <c r="H7" s="246"/>
      <c r="I7" s="246"/>
      <c r="J7" s="246"/>
      <c r="K7" s="246"/>
      <c r="L7" s="246"/>
      <c r="M7" s="245"/>
      <c r="N7" s="246"/>
      <c r="O7" s="246"/>
      <c r="P7" s="246"/>
      <c r="Q7" s="246"/>
      <c r="R7" s="246"/>
      <c r="S7" s="246"/>
      <c r="T7" s="246"/>
      <c r="U7" s="246"/>
      <c r="V7" s="246"/>
      <c r="W7" s="246"/>
      <c r="X7" s="246"/>
      <c r="Y7" s="246"/>
      <c r="Z7" s="246"/>
      <c r="AE7" s="246"/>
      <c r="AF7" s="246"/>
      <c r="AG7" s="245"/>
      <c r="AH7" s="246"/>
      <c r="AI7" s="246"/>
      <c r="AJ7" s="247"/>
      <c r="AK7" s="246"/>
      <c r="AL7" s="246"/>
      <c r="AM7" s="246"/>
      <c r="AN7" s="246"/>
      <c r="AO7" s="246"/>
      <c r="AP7" s="246"/>
      <c r="AQ7" s="246"/>
      <c r="AR7" s="246"/>
      <c r="AS7" s="246"/>
      <c r="AT7" s="246"/>
      <c r="AU7" s="248"/>
      <c r="AV7" s="245"/>
      <c r="AW7" s="245"/>
      <c r="AX7" s="245"/>
      <c r="AY7" s="245"/>
      <c r="AZ7" s="249"/>
      <c r="BA7" s="256"/>
      <c r="BB7" s="257"/>
      <c r="BC7" s="251"/>
      <c r="BD7" s="251"/>
      <c r="BE7" s="251"/>
      <c r="BF7" s="251"/>
    </row>
    <row r="8" spans="1:58" ht="15.75" customHeight="1" x14ac:dyDescent="0.2">
      <c r="A8" s="246"/>
      <c r="B8" s="258"/>
      <c r="C8" s="246"/>
      <c r="E8" s="246"/>
      <c r="F8" s="245"/>
      <c r="G8" s="246"/>
      <c r="H8" s="246"/>
      <c r="I8" s="246"/>
      <c r="J8" s="246"/>
      <c r="K8" s="246"/>
      <c r="L8" s="246"/>
      <c r="M8" s="245"/>
      <c r="N8" s="246"/>
      <c r="O8" s="440" t="s">
        <v>390</v>
      </c>
      <c r="P8" s="440"/>
      <c r="Q8" s="440"/>
      <c r="R8" s="440"/>
      <c r="S8" s="440"/>
      <c r="T8" s="440"/>
      <c r="U8" s="438" t="s">
        <v>391</v>
      </c>
      <c r="V8" s="438"/>
      <c r="W8" s="438"/>
      <c r="X8" s="438"/>
      <c r="Y8" s="438"/>
      <c r="Z8" s="438"/>
      <c r="AE8" s="246"/>
      <c r="AF8" s="246"/>
      <c r="AG8" s="245"/>
      <c r="AH8" s="246"/>
      <c r="AI8" s="246"/>
      <c r="AJ8" s="247"/>
      <c r="AK8" s="246"/>
      <c r="AL8" s="246"/>
      <c r="AM8" s="246"/>
      <c r="AN8" s="246"/>
      <c r="AO8" s="246"/>
      <c r="AP8" s="246"/>
      <c r="AQ8" s="246"/>
      <c r="AR8" s="246"/>
      <c r="AS8" s="246"/>
      <c r="AT8" s="246"/>
      <c r="AU8" s="248"/>
      <c r="AV8" s="245"/>
      <c r="AW8" s="245"/>
      <c r="AX8" s="245"/>
      <c r="AY8" s="259"/>
      <c r="AZ8" s="249"/>
      <c r="BA8" s="260" t="s">
        <v>287</v>
      </c>
      <c r="BB8" s="261"/>
      <c r="BC8" s="262"/>
      <c r="BD8" s="251"/>
      <c r="BE8" s="251"/>
      <c r="BF8" s="251"/>
    </row>
    <row r="9" spans="1:58" ht="15.75" customHeight="1" x14ac:dyDescent="0.2">
      <c r="A9" s="246"/>
      <c r="B9" s="246"/>
      <c r="C9" s="246"/>
      <c r="E9" s="246"/>
      <c r="F9" s="245"/>
      <c r="G9" s="444" t="s">
        <v>392</v>
      </c>
      <c r="H9" s="444"/>
      <c r="I9" s="444"/>
      <c r="J9" s="444"/>
      <c r="K9" s="444"/>
      <c r="L9" s="444"/>
      <c r="M9" s="245"/>
      <c r="N9" s="246"/>
      <c r="O9" s="436" t="s">
        <v>289</v>
      </c>
      <c r="P9" s="436"/>
      <c r="Q9" s="436"/>
      <c r="R9" s="436" t="s">
        <v>290</v>
      </c>
      <c r="S9" s="436"/>
      <c r="T9" s="436"/>
      <c r="U9" s="438" t="s">
        <v>289</v>
      </c>
      <c r="V9" s="438"/>
      <c r="W9" s="438"/>
      <c r="X9" s="437" t="s">
        <v>290</v>
      </c>
      <c r="Y9" s="437"/>
      <c r="Z9" s="437"/>
      <c r="AE9" s="246"/>
      <c r="AF9" s="246"/>
      <c r="AG9" s="245"/>
      <c r="AH9" s="433" t="s">
        <v>291</v>
      </c>
      <c r="AI9" s="433"/>
      <c r="AJ9" s="247"/>
      <c r="AK9" s="443" t="s">
        <v>393</v>
      </c>
      <c r="AL9" s="443"/>
      <c r="AM9" s="443"/>
      <c r="AN9" s="443"/>
      <c r="AO9" s="443"/>
      <c r="AP9" s="443"/>
      <c r="AQ9" s="443"/>
      <c r="AR9" s="443"/>
      <c r="AS9" s="435" t="s">
        <v>293</v>
      </c>
      <c r="AT9" s="435"/>
      <c r="AU9" s="435"/>
      <c r="AV9" s="245"/>
      <c r="AW9" s="245"/>
      <c r="AX9" s="245"/>
      <c r="AY9" s="259"/>
      <c r="AZ9" s="249"/>
      <c r="BA9" s="263" t="s">
        <v>294</v>
      </c>
      <c r="BB9" s="264">
        <f>+SUMIF(F11:F107,"Gov",AY11:AY107)</f>
        <v>0</v>
      </c>
      <c r="BC9" s="262" t="s">
        <v>295</v>
      </c>
      <c r="BD9" s="251"/>
      <c r="BE9" s="251"/>
      <c r="BF9" s="251"/>
    </row>
    <row r="10" spans="1:58" ht="102" x14ac:dyDescent="0.2">
      <c r="A10" s="265" t="s">
        <v>296</v>
      </c>
      <c r="B10" s="265" t="s">
        <v>394</v>
      </c>
      <c r="C10" s="265" t="s">
        <v>395</v>
      </c>
      <c r="D10" s="265" t="s">
        <v>396</v>
      </c>
      <c r="E10" s="265" t="s">
        <v>300</v>
      </c>
      <c r="F10" s="266" t="s">
        <v>301</v>
      </c>
      <c r="G10" s="267" t="s">
        <v>36</v>
      </c>
      <c r="H10" s="267" t="s">
        <v>397</v>
      </c>
      <c r="I10" s="267" t="s">
        <v>398</v>
      </c>
      <c r="J10" s="267" t="s">
        <v>399</v>
      </c>
      <c r="K10" s="477" t="s">
        <v>605</v>
      </c>
      <c r="L10" s="267" t="s">
        <v>400</v>
      </c>
      <c r="M10" s="266" t="s">
        <v>401</v>
      </c>
      <c r="N10" s="265" t="s">
        <v>308</v>
      </c>
      <c r="O10" s="268" t="s">
        <v>402</v>
      </c>
      <c r="P10" s="269" t="s">
        <v>403</v>
      </c>
      <c r="Q10" s="270" t="s">
        <v>404</v>
      </c>
      <c r="R10" s="271" t="s">
        <v>405</v>
      </c>
      <c r="S10" s="271" t="s">
        <v>406</v>
      </c>
      <c r="T10" s="271" t="s">
        <v>407</v>
      </c>
      <c r="U10" s="272" t="s">
        <v>408</v>
      </c>
      <c r="V10" s="273" t="s">
        <v>409</v>
      </c>
      <c r="W10" s="274" t="s">
        <v>410</v>
      </c>
      <c r="X10" s="272" t="s">
        <v>411</v>
      </c>
      <c r="Y10" s="273" t="s">
        <v>412</v>
      </c>
      <c r="Z10" s="274" t="s">
        <v>413</v>
      </c>
      <c r="AA10" s="266" t="s">
        <v>321</v>
      </c>
      <c r="AB10" s="266" t="s">
        <v>322</v>
      </c>
      <c r="AC10" s="266" t="s">
        <v>323</v>
      </c>
      <c r="AD10" s="266" t="s">
        <v>324</v>
      </c>
      <c r="AE10" s="265" t="s">
        <v>325</v>
      </c>
      <c r="AF10" s="265" t="s">
        <v>326</v>
      </c>
      <c r="AG10" s="266" t="s">
        <v>327</v>
      </c>
      <c r="AH10" s="275" t="s">
        <v>414</v>
      </c>
      <c r="AI10" s="275" t="s">
        <v>329</v>
      </c>
      <c r="AJ10" s="276" t="s">
        <v>330</v>
      </c>
      <c r="AK10" s="277" t="s">
        <v>415</v>
      </c>
      <c r="AL10" s="277" t="s">
        <v>416</v>
      </c>
      <c r="AM10" s="277" t="s">
        <v>417</v>
      </c>
      <c r="AN10" s="277" t="s">
        <v>418</v>
      </c>
      <c r="AO10" s="277" t="s">
        <v>419</v>
      </c>
      <c r="AP10" s="277" t="s">
        <v>420</v>
      </c>
      <c r="AQ10" s="277" t="s">
        <v>421</v>
      </c>
      <c r="AR10" s="277" t="s">
        <v>422</v>
      </c>
      <c r="AS10" s="278" t="s">
        <v>333</v>
      </c>
      <c r="AT10" s="278" t="s">
        <v>423</v>
      </c>
      <c r="AU10" s="279" t="s">
        <v>335</v>
      </c>
      <c r="AV10" s="280" t="s">
        <v>336</v>
      </c>
      <c r="AW10" s="280" t="s">
        <v>424</v>
      </c>
      <c r="AX10" s="266" t="s">
        <v>337</v>
      </c>
      <c r="AY10" s="281" t="s">
        <v>338</v>
      </c>
      <c r="AZ10" s="249" t="s">
        <v>425</v>
      </c>
      <c r="BA10" s="263" t="s">
        <v>340</v>
      </c>
      <c r="BB10" s="264">
        <f>+SUMIF(F11:F135,"BTA",AY11:AY135)</f>
        <v>0</v>
      </c>
      <c r="BC10" s="282"/>
      <c r="BD10" s="250"/>
      <c r="BE10" s="250"/>
      <c r="BF10" s="250"/>
    </row>
    <row r="11" spans="1:58" ht="64.5" x14ac:dyDescent="0.25">
      <c r="A11" s="283" t="s">
        <v>426</v>
      </c>
      <c r="B11" s="283" t="s">
        <v>427</v>
      </c>
      <c r="C11" s="284">
        <v>44378</v>
      </c>
      <c r="D11" s="285">
        <v>46204</v>
      </c>
      <c r="E11" s="286" t="s">
        <v>344</v>
      </c>
      <c r="F11" s="287" t="str">
        <f>IF(OR(E11="0100",E11="0200",E11="0300",E11="1100",E11="1200",E11="1300",E11="1400"),"GOV",IF(E11="MULTIPLE","COMPLETE COLUMN *AZ*",IF(OR(E11="2100",E11="2400",E11="2500",E11="2900",E11="6200",E11="6210"),"BTA",IF(OR(E11="3100",E11="3200",E11="3500",E11="3600",E11="3700",E11="3800"),"ISF","INVALID"))))</f>
        <v>GOV</v>
      </c>
      <c r="G11" s="251" t="s">
        <v>265</v>
      </c>
      <c r="H11" s="288" t="s">
        <v>15</v>
      </c>
      <c r="I11" s="288" t="s">
        <v>15</v>
      </c>
      <c r="J11" s="288" t="s">
        <v>265</v>
      </c>
      <c r="K11" s="288" t="s">
        <v>265</v>
      </c>
      <c r="L11" s="288" t="s">
        <v>265</v>
      </c>
      <c r="M11" s="238" t="str">
        <f>+IF(AND(G11="yes",H11="no", I11="no",J11 ="yes",K11="yes",L11="yes"),"SBITA","Not a SBITA")</f>
        <v>SBITA</v>
      </c>
      <c r="N11" s="289">
        <v>15</v>
      </c>
      <c r="O11" s="250" t="s">
        <v>265</v>
      </c>
      <c r="P11" s="250" t="s">
        <v>265</v>
      </c>
      <c r="Q11" s="290">
        <v>10</v>
      </c>
      <c r="R11" s="250" t="s">
        <v>265</v>
      </c>
      <c r="S11" s="250" t="s">
        <v>15</v>
      </c>
      <c r="T11" s="290"/>
      <c r="U11" s="250" t="s">
        <v>15</v>
      </c>
      <c r="V11" s="250" t="s">
        <v>15</v>
      </c>
      <c r="W11" s="290"/>
      <c r="X11" s="250" t="s">
        <v>265</v>
      </c>
      <c r="Y11" s="250" t="s">
        <v>15</v>
      </c>
      <c r="Z11" s="290"/>
      <c r="AA11" s="291">
        <f>IF(AND(P11="Yes",V11="Yes"),IF(OR(Q11=W11,Q11&lt;W11),Q11,W11),+IF(AND(P11="Yes",S11="Yes"),IF(Q11&lt;W11,Q11,W11),IF(P11&lt;&gt;"No",Q11,IF(S11="yes",N11+T11,N11))))</f>
        <v>10</v>
      </c>
      <c r="AB11" s="291">
        <f>+IF(AND(U11="Yes",O11="Yes"),IF(OR(Q11=W11,Q11&lt;W11),Q11,W11),N11)</f>
        <v>15</v>
      </c>
      <c r="AC11" s="291">
        <f>+IF(O11=U11,MAX(Q11,W11),(IF(OR(V11="yes",P11="Yes"),MIN(Q11,W11),IF(AND(V11="Yes",P11="No"),W11,IF(AND(V11="No",P11="Yes"),Q11,0)))))</f>
        <v>10</v>
      </c>
      <c r="AD11" s="238">
        <f>+IF(AND(Y11="Yes",S11="Yes"),MAX(T11,Z11),IF(AND(Y11="Yes",OR(S11="No",S11="")),Z11,IF(AND(OR(Y11="No",Y11=""),S11="Yes"),T11,0)))</f>
        <v>0</v>
      </c>
      <c r="AE11" s="288" t="s">
        <v>266</v>
      </c>
      <c r="AF11" s="288" t="s">
        <v>359</v>
      </c>
      <c r="AG11" s="292">
        <f t="shared" ref="AG11:AG74" si="0">IF(AE11="Monthly",AA11*12,IF(AE11="quarterly",AA11*4,IF(AE11="semiannually",AA11*2,IF(AE11="annually",AA11*1,IF(AE11="weekly",AA11*52,0)))))</f>
        <v>120</v>
      </c>
      <c r="AH11" s="288" t="s">
        <v>15</v>
      </c>
      <c r="AI11" s="288"/>
      <c r="AJ11" s="293">
        <v>7825.5</v>
      </c>
      <c r="AK11" s="288" t="s">
        <v>265</v>
      </c>
      <c r="AL11" s="288" t="s">
        <v>428</v>
      </c>
      <c r="AM11" s="294">
        <v>12500</v>
      </c>
      <c r="AN11" s="288" t="s">
        <v>265</v>
      </c>
      <c r="AO11" s="288" t="s">
        <v>429</v>
      </c>
      <c r="AP11" s="294">
        <v>25000</v>
      </c>
      <c r="AQ11" s="288" t="s">
        <v>15</v>
      </c>
      <c r="AR11" s="294"/>
      <c r="AS11" s="288" t="s">
        <v>347</v>
      </c>
      <c r="AT11" s="288"/>
      <c r="AU11" s="295">
        <v>3.2500000000000001E-2</v>
      </c>
      <c r="AV11" s="296">
        <f>IF(M11="SBITA",+PV(AU11/(AG11/AA11),AG11,-AJ11,0,IF(AF11="Beginning",1,0)))</f>
        <v>800816.38989556849</v>
      </c>
      <c r="AW11" s="296">
        <f>AV11+AP11+AR11</f>
        <v>825816.38989556849</v>
      </c>
      <c r="AX11" s="287" t="str">
        <f t="shared" ref="AX11:AX74" si="1">IF(AV11&gt;100000,"Yes","No")</f>
        <v>Yes</v>
      </c>
      <c r="AY11" s="297">
        <f t="shared" ref="AY11:AY74" si="2">+IF(AX11="no",AV11,0)</f>
        <v>0</v>
      </c>
      <c r="AZ11" s="298"/>
      <c r="BA11" s="263" t="s">
        <v>348</v>
      </c>
      <c r="BB11" s="264">
        <f>+SUMIF(F11:F136,"ISF",AY11:AY136)</f>
        <v>0</v>
      </c>
      <c r="BC11" s="262"/>
      <c r="BD11" s="251"/>
      <c r="BE11" s="251"/>
      <c r="BF11" s="251"/>
    </row>
    <row r="12" spans="1:58" ht="39" x14ac:dyDescent="0.25">
      <c r="A12" s="283" t="s">
        <v>430</v>
      </c>
      <c r="B12" s="299" t="s">
        <v>431</v>
      </c>
      <c r="C12" s="300">
        <v>42658</v>
      </c>
      <c r="D12" s="285">
        <v>46281</v>
      </c>
      <c r="E12" s="286" t="s">
        <v>351</v>
      </c>
      <c r="F12" s="301" t="str">
        <f t="shared" ref="F12:F75" si="3">IF(OR(E12="0100",E12="0200",E12="0300",E12="1100",E12="1200",E12="1300",E12="1400"),"GOV",IF(E12="MULTIPLE","COMPLETE COLUMN *AZ*",IF(OR(E12="2100",E12="2400",E12="2500",E12="2900",E12="6200",E12="6210"),"BTA",IF(OR(E12="3100",E12="3200",E12="3500",E12="3600",E12="3700",E12="3800"),"ISF","INVALID"))))</f>
        <v>COMPLETE COLUMN *AZ*</v>
      </c>
      <c r="G12" s="251" t="s">
        <v>265</v>
      </c>
      <c r="H12" s="251" t="s">
        <v>15</v>
      </c>
      <c r="I12" s="251" t="s">
        <v>15</v>
      </c>
      <c r="J12" s="251" t="s">
        <v>265</v>
      </c>
      <c r="K12" s="251" t="s">
        <v>265</v>
      </c>
      <c r="L12" s="251" t="s">
        <v>265</v>
      </c>
      <c r="M12" s="238" t="str">
        <f t="shared" ref="M12:M75" si="4">+IF(AND(G12="yes",H12="no", I12="no",J12 ="yes",K12="yes",L12="yes"),"SBITA","Not a SBITA")</f>
        <v>SBITA</v>
      </c>
      <c r="N12" s="302">
        <v>10</v>
      </c>
      <c r="O12" s="250" t="s">
        <v>265</v>
      </c>
      <c r="P12" s="250" t="s">
        <v>15</v>
      </c>
      <c r="Q12" s="290"/>
      <c r="R12" s="250" t="s">
        <v>265</v>
      </c>
      <c r="S12" s="250" t="s">
        <v>265</v>
      </c>
      <c r="T12" s="250">
        <v>2</v>
      </c>
      <c r="U12" s="250" t="s">
        <v>15</v>
      </c>
      <c r="V12" s="250" t="s">
        <v>15</v>
      </c>
      <c r="W12" s="250"/>
      <c r="X12" s="250" t="s">
        <v>265</v>
      </c>
      <c r="Y12" s="250" t="s">
        <v>15</v>
      </c>
      <c r="Z12" s="250"/>
      <c r="AA12" s="292">
        <f t="shared" ref="AA12:AA75" si="5">IF(AND(P12="Yes",V12="Yes"),IF(OR(Q12=W12,Q12&lt;W12),Q12,W12),+IF(AND(P12="Yes",S12="Yes"),IF(Q12&lt;W12,Q12,W12),IF(P12&lt;&gt;"No",Q12,IF(S12="yes",N12+T12,N12))))</f>
        <v>12</v>
      </c>
      <c r="AB12" s="292">
        <f t="shared" ref="AB12:AB75" si="6">+IF(AND(U12="Yes",O12="Yes"),IF(OR(Q12=W12,Q12&lt;W12),Q12,W12),N12)</f>
        <v>10</v>
      </c>
      <c r="AC12" s="292">
        <f t="shared" ref="AC12:AC75" si="7">+IF(O12=U12,MAX(Q12,W12),(IF(OR(V12="yes",P12="Yes"),MIN(Q12,W12),IF(AND(V12="Yes",P12="No"),W12,IF(AND(V12="No",P12="Yes"),Q12,0)))))</f>
        <v>0</v>
      </c>
      <c r="AD12" s="238">
        <f t="shared" ref="AD12:AD75" si="8">+IF(AND(Y12="Yes",S12="Yes"),MAX(T12,Z12),IF(AND(Y12="Yes",OR(S12="No",S12="")),Z12,IF(AND(OR(Y12="No",Y12=""),S12="Yes"),T12,0)))</f>
        <v>2</v>
      </c>
      <c r="AE12" s="251" t="s">
        <v>267</v>
      </c>
      <c r="AF12" s="251" t="s">
        <v>346</v>
      </c>
      <c r="AG12" s="292">
        <f t="shared" si="0"/>
        <v>48</v>
      </c>
      <c r="AH12" s="251" t="s">
        <v>265</v>
      </c>
      <c r="AI12" s="251" t="s">
        <v>432</v>
      </c>
      <c r="AJ12" s="303">
        <v>15000</v>
      </c>
      <c r="AK12" s="251" t="s">
        <v>15</v>
      </c>
      <c r="AL12" s="251"/>
      <c r="AM12" s="304"/>
      <c r="AN12" s="251" t="s">
        <v>15</v>
      </c>
      <c r="AO12" s="305"/>
      <c r="AP12" s="304"/>
      <c r="AQ12" s="251" t="s">
        <v>15</v>
      </c>
      <c r="AR12" s="304"/>
      <c r="AS12" s="251" t="s">
        <v>360</v>
      </c>
      <c r="AT12" s="251"/>
      <c r="AU12" s="306">
        <v>0</v>
      </c>
      <c r="AV12" s="307">
        <f t="shared" ref="AV12:AV75" si="9">IF(M12="SBITA",+PV(AU12/(AG12/AA12),AG12,-AJ12,0,IF(AF12="Beginning",1,0)))</f>
        <v>720000</v>
      </c>
      <c r="AW12" s="307">
        <f t="shared" ref="AW12:AW75" si="10">AV12+AP12+AR12</f>
        <v>720000</v>
      </c>
      <c r="AX12" s="301" t="str">
        <f t="shared" si="1"/>
        <v>Yes</v>
      </c>
      <c r="AY12" s="308">
        <f t="shared" si="2"/>
        <v>0</v>
      </c>
      <c r="AZ12" s="298" t="s">
        <v>353</v>
      </c>
      <c r="BA12" s="309"/>
      <c r="BB12" s="310"/>
      <c r="BC12" s="262"/>
      <c r="BD12" s="251"/>
      <c r="BE12" s="251"/>
      <c r="BF12" s="251"/>
    </row>
    <row r="13" spans="1:58" ht="15.75" customHeight="1" x14ac:dyDescent="0.2">
      <c r="A13" s="299"/>
      <c r="B13" s="299"/>
      <c r="C13" s="300"/>
      <c r="D13" s="311"/>
      <c r="E13" s="286"/>
      <c r="F13" s="301" t="str">
        <f t="shared" si="3"/>
        <v>INVALID</v>
      </c>
      <c r="G13" s="251"/>
      <c r="H13" s="251"/>
      <c r="I13" s="251"/>
      <c r="J13" s="251"/>
      <c r="K13" s="251"/>
      <c r="L13" s="251"/>
      <c r="M13" s="238" t="str">
        <f t="shared" si="4"/>
        <v>Not a SBITA</v>
      </c>
      <c r="N13" s="302"/>
      <c r="O13" s="250"/>
      <c r="P13" s="250"/>
      <c r="Q13" s="290"/>
      <c r="R13" s="250"/>
      <c r="S13" s="250"/>
      <c r="T13" s="290"/>
      <c r="U13" s="250"/>
      <c r="V13" s="250"/>
      <c r="W13" s="290"/>
      <c r="X13" s="250"/>
      <c r="Y13" s="250"/>
      <c r="Z13" s="250"/>
      <c r="AA13" s="292">
        <f t="shared" si="5"/>
        <v>0</v>
      </c>
      <c r="AB13" s="292">
        <f t="shared" si="6"/>
        <v>0</v>
      </c>
      <c r="AC13" s="292">
        <f t="shared" si="7"/>
        <v>0</v>
      </c>
      <c r="AD13" s="238">
        <f t="shared" si="8"/>
        <v>0</v>
      </c>
      <c r="AE13" s="251"/>
      <c r="AF13" s="251"/>
      <c r="AG13" s="292">
        <f t="shared" si="0"/>
        <v>0</v>
      </c>
      <c r="AH13" s="251"/>
      <c r="AI13" s="251"/>
      <c r="AJ13" s="303"/>
      <c r="AK13" s="251"/>
      <c r="AL13" s="251"/>
      <c r="AM13" s="304"/>
      <c r="AN13" s="251"/>
      <c r="AO13" s="305"/>
      <c r="AP13" s="304"/>
      <c r="AQ13" s="251"/>
      <c r="AR13" s="304"/>
      <c r="AS13" s="251"/>
      <c r="AT13" s="251"/>
      <c r="AU13" s="306"/>
      <c r="AV13" s="307" t="b">
        <f t="shared" si="9"/>
        <v>0</v>
      </c>
      <c r="AW13" s="307">
        <f t="shared" si="10"/>
        <v>0</v>
      </c>
      <c r="AX13" s="301" t="str">
        <f t="shared" si="1"/>
        <v>Yes</v>
      </c>
      <c r="AY13" s="308">
        <f t="shared" si="2"/>
        <v>0</v>
      </c>
      <c r="AZ13" s="298"/>
      <c r="BA13" s="312" t="s">
        <v>362</v>
      </c>
      <c r="BB13" s="313"/>
      <c r="BC13" s="262"/>
      <c r="BD13" s="251"/>
      <c r="BE13" s="251"/>
      <c r="BF13" s="251"/>
    </row>
    <row r="14" spans="1:58" ht="15.75" customHeight="1" x14ac:dyDescent="0.2">
      <c r="A14" s="299"/>
      <c r="B14" s="299"/>
      <c r="C14" s="300"/>
      <c r="D14" s="311"/>
      <c r="E14" s="286"/>
      <c r="F14" s="301" t="str">
        <f t="shared" si="3"/>
        <v>INVALID</v>
      </c>
      <c r="G14" s="251"/>
      <c r="H14" s="251"/>
      <c r="I14" s="251"/>
      <c r="J14" s="251"/>
      <c r="K14" s="251"/>
      <c r="L14" s="251"/>
      <c r="M14" s="238" t="str">
        <f t="shared" si="4"/>
        <v>Not a SBITA</v>
      </c>
      <c r="N14" s="302"/>
      <c r="O14" s="250"/>
      <c r="P14" s="250"/>
      <c r="Q14" s="290"/>
      <c r="R14" s="250"/>
      <c r="S14" s="250"/>
      <c r="T14" s="250"/>
      <c r="U14" s="250"/>
      <c r="V14" s="250"/>
      <c r="W14" s="290"/>
      <c r="X14" s="250"/>
      <c r="Y14" s="250"/>
      <c r="Z14" s="250"/>
      <c r="AA14" s="292">
        <f t="shared" si="5"/>
        <v>0</v>
      </c>
      <c r="AB14" s="292">
        <f t="shared" si="6"/>
        <v>0</v>
      </c>
      <c r="AC14" s="292">
        <f t="shared" si="7"/>
        <v>0</v>
      </c>
      <c r="AD14" s="238">
        <f t="shared" si="8"/>
        <v>0</v>
      </c>
      <c r="AE14" s="251"/>
      <c r="AF14" s="251"/>
      <c r="AG14" s="292">
        <f t="shared" si="0"/>
        <v>0</v>
      </c>
      <c r="AH14" s="251"/>
      <c r="AI14" s="251"/>
      <c r="AJ14" s="303"/>
      <c r="AK14" s="251"/>
      <c r="AL14" s="251"/>
      <c r="AM14" s="304"/>
      <c r="AN14" s="251"/>
      <c r="AO14" s="305"/>
      <c r="AP14" s="304"/>
      <c r="AQ14" s="251"/>
      <c r="AR14" s="304"/>
      <c r="AS14" s="251"/>
      <c r="AT14" s="251"/>
      <c r="AU14" s="306"/>
      <c r="AV14" s="307" t="b">
        <f t="shared" si="9"/>
        <v>0</v>
      </c>
      <c r="AW14" s="307">
        <f t="shared" si="10"/>
        <v>0</v>
      </c>
      <c r="AX14" s="301" t="str">
        <f t="shared" si="1"/>
        <v>Yes</v>
      </c>
      <c r="AY14" s="308">
        <f t="shared" si="2"/>
        <v>0</v>
      </c>
      <c r="AZ14" s="298"/>
      <c r="BA14" s="282" t="s">
        <v>294</v>
      </c>
      <c r="BB14" s="314" t="e">
        <f>+SUMIFS(AY11:AY135,F11:F135,"Gov",#REF!,"Lessor")</f>
        <v>#REF!</v>
      </c>
      <c r="BC14" s="262"/>
      <c r="BD14" s="251"/>
      <c r="BE14" s="251"/>
      <c r="BF14" s="251"/>
    </row>
    <row r="15" spans="1:58" ht="12" customHeight="1" x14ac:dyDescent="0.2">
      <c r="A15" s="251"/>
      <c r="B15" s="251"/>
      <c r="C15" s="315"/>
      <c r="D15" s="311"/>
      <c r="E15" s="316"/>
      <c r="F15" s="301" t="str">
        <f t="shared" si="3"/>
        <v>INVALID</v>
      </c>
      <c r="G15" s="251"/>
      <c r="H15" s="251"/>
      <c r="I15" s="251"/>
      <c r="J15" s="251"/>
      <c r="K15" s="251"/>
      <c r="L15" s="251"/>
      <c r="M15" s="238" t="str">
        <f t="shared" si="4"/>
        <v>Not a SBITA</v>
      </c>
      <c r="N15" s="302"/>
      <c r="O15" s="250"/>
      <c r="P15" s="250"/>
      <c r="Q15" s="290"/>
      <c r="R15" s="250"/>
      <c r="S15" s="250"/>
      <c r="T15" s="290"/>
      <c r="U15" s="250"/>
      <c r="V15" s="250"/>
      <c r="W15" s="290"/>
      <c r="X15" s="250"/>
      <c r="Y15" s="250"/>
      <c r="Z15" s="290"/>
      <c r="AA15" s="292">
        <f t="shared" si="5"/>
        <v>0</v>
      </c>
      <c r="AB15" s="292">
        <f t="shared" si="6"/>
        <v>0</v>
      </c>
      <c r="AC15" s="292">
        <f t="shared" si="7"/>
        <v>0</v>
      </c>
      <c r="AD15" s="238">
        <f t="shared" si="8"/>
        <v>0</v>
      </c>
      <c r="AE15" s="251"/>
      <c r="AF15" s="251"/>
      <c r="AG15" s="292">
        <f t="shared" si="0"/>
        <v>0</v>
      </c>
      <c r="AH15" s="251"/>
      <c r="AI15" s="251"/>
      <c r="AJ15" s="303"/>
      <c r="AK15" s="251"/>
      <c r="AL15" s="251"/>
      <c r="AM15" s="304"/>
      <c r="AN15" s="251"/>
      <c r="AO15" s="305"/>
      <c r="AP15" s="304"/>
      <c r="AQ15" s="251"/>
      <c r="AR15" s="304"/>
      <c r="AS15" s="251"/>
      <c r="AT15" s="251"/>
      <c r="AU15" s="306"/>
      <c r="AV15" s="307" t="b">
        <f t="shared" si="9"/>
        <v>0</v>
      </c>
      <c r="AW15" s="307">
        <f t="shared" si="10"/>
        <v>0</v>
      </c>
      <c r="AX15" s="301" t="str">
        <f t="shared" si="1"/>
        <v>Yes</v>
      </c>
      <c r="AY15" s="308">
        <f t="shared" si="2"/>
        <v>0</v>
      </c>
      <c r="AZ15" s="298"/>
      <c r="BA15" s="282" t="s">
        <v>340</v>
      </c>
      <c r="BB15" s="314" t="e">
        <f>+SUMIFS(AY11:AY135,F11:F135,"BTA",#REF!,"Lessor")</f>
        <v>#REF!</v>
      </c>
      <c r="BC15" s="262"/>
      <c r="BD15" s="251"/>
      <c r="BE15" s="251"/>
      <c r="BF15" s="251"/>
    </row>
    <row r="16" spans="1:58" ht="15.75" customHeight="1" x14ac:dyDescent="0.2">
      <c r="A16" s="251"/>
      <c r="B16" s="251"/>
      <c r="C16" s="315"/>
      <c r="D16" s="311"/>
      <c r="E16" s="316"/>
      <c r="F16" s="301" t="str">
        <f t="shared" si="3"/>
        <v>INVALID</v>
      </c>
      <c r="G16" s="251"/>
      <c r="H16" s="251"/>
      <c r="I16" s="251"/>
      <c r="J16" s="251"/>
      <c r="K16" s="251"/>
      <c r="L16" s="251"/>
      <c r="M16" s="238" t="str">
        <f t="shared" si="4"/>
        <v>Not a SBITA</v>
      </c>
      <c r="N16" s="302"/>
      <c r="O16" s="250"/>
      <c r="P16" s="250"/>
      <c r="Q16" s="250"/>
      <c r="R16" s="250"/>
      <c r="S16" s="250"/>
      <c r="T16" s="250"/>
      <c r="U16" s="250"/>
      <c r="V16" s="250"/>
      <c r="W16" s="250"/>
      <c r="X16" s="250"/>
      <c r="Y16" s="250"/>
      <c r="Z16" s="250"/>
      <c r="AA16" s="292">
        <f t="shared" si="5"/>
        <v>0</v>
      </c>
      <c r="AB16" s="292">
        <f t="shared" si="6"/>
        <v>0</v>
      </c>
      <c r="AC16" s="292">
        <f t="shared" si="7"/>
        <v>0</v>
      </c>
      <c r="AD16" s="238">
        <f t="shared" si="8"/>
        <v>0</v>
      </c>
      <c r="AE16" s="251"/>
      <c r="AF16" s="251"/>
      <c r="AG16" s="292">
        <f t="shared" si="0"/>
        <v>0</v>
      </c>
      <c r="AH16" s="251"/>
      <c r="AI16" s="251"/>
      <c r="AJ16" s="303"/>
      <c r="AK16" s="251"/>
      <c r="AL16" s="251"/>
      <c r="AM16" s="304"/>
      <c r="AN16" s="251"/>
      <c r="AO16" s="305"/>
      <c r="AP16" s="304"/>
      <c r="AQ16" s="251"/>
      <c r="AR16" s="304"/>
      <c r="AS16" s="251"/>
      <c r="AT16" s="251"/>
      <c r="AU16" s="306"/>
      <c r="AV16" s="307" t="b">
        <f t="shared" si="9"/>
        <v>0</v>
      </c>
      <c r="AW16" s="307">
        <f t="shared" si="10"/>
        <v>0</v>
      </c>
      <c r="AX16" s="301" t="str">
        <f t="shared" si="1"/>
        <v>Yes</v>
      </c>
      <c r="AY16" s="308">
        <f t="shared" si="2"/>
        <v>0</v>
      </c>
      <c r="AZ16" s="298"/>
      <c r="BA16" s="282" t="s">
        <v>348</v>
      </c>
      <c r="BB16" s="314" t="e">
        <f>+SUMIFS(AY11:AY136,F11:F136,"ISF",#REF!,"Lessor")</f>
        <v>#REF!</v>
      </c>
      <c r="BC16" s="262"/>
      <c r="BD16" s="251"/>
      <c r="BE16" s="251"/>
      <c r="BF16" s="251"/>
    </row>
    <row r="17" spans="1:58" ht="15.75" customHeight="1" x14ac:dyDescent="0.2">
      <c r="A17" s="251"/>
      <c r="B17" s="251"/>
      <c r="C17" s="315"/>
      <c r="D17" s="311"/>
      <c r="E17" s="316"/>
      <c r="F17" s="301" t="str">
        <f t="shared" si="3"/>
        <v>INVALID</v>
      </c>
      <c r="G17" s="251"/>
      <c r="H17" s="251"/>
      <c r="I17" s="251"/>
      <c r="J17" s="251"/>
      <c r="K17" s="251"/>
      <c r="L17" s="251"/>
      <c r="M17" s="238" t="str">
        <f t="shared" si="4"/>
        <v>Not a SBITA</v>
      </c>
      <c r="N17" s="302"/>
      <c r="O17" s="250"/>
      <c r="P17" s="250"/>
      <c r="Q17" s="250"/>
      <c r="R17" s="250"/>
      <c r="S17" s="250"/>
      <c r="T17" s="250"/>
      <c r="U17" s="250"/>
      <c r="V17" s="250"/>
      <c r="W17" s="250"/>
      <c r="X17" s="250"/>
      <c r="Y17" s="250"/>
      <c r="Z17" s="250"/>
      <c r="AA17" s="292">
        <f t="shared" si="5"/>
        <v>0</v>
      </c>
      <c r="AB17" s="292">
        <f t="shared" si="6"/>
        <v>0</v>
      </c>
      <c r="AC17" s="292">
        <f t="shared" si="7"/>
        <v>0</v>
      </c>
      <c r="AD17" s="238">
        <f t="shared" si="8"/>
        <v>0</v>
      </c>
      <c r="AE17" s="251"/>
      <c r="AF17" s="251"/>
      <c r="AG17" s="292">
        <f t="shared" si="0"/>
        <v>0</v>
      </c>
      <c r="AH17" s="251"/>
      <c r="AI17" s="251"/>
      <c r="AJ17" s="303"/>
      <c r="AK17" s="251"/>
      <c r="AL17" s="251"/>
      <c r="AM17" s="304"/>
      <c r="AN17" s="251"/>
      <c r="AO17" s="305"/>
      <c r="AP17" s="304"/>
      <c r="AQ17" s="251"/>
      <c r="AR17" s="304"/>
      <c r="AS17" s="251"/>
      <c r="AT17" s="251"/>
      <c r="AU17" s="306"/>
      <c r="AV17" s="307" t="b">
        <f t="shared" si="9"/>
        <v>0</v>
      </c>
      <c r="AW17" s="307">
        <f t="shared" si="10"/>
        <v>0</v>
      </c>
      <c r="AX17" s="301" t="str">
        <f t="shared" si="1"/>
        <v>Yes</v>
      </c>
      <c r="AY17" s="308">
        <f t="shared" si="2"/>
        <v>0</v>
      </c>
      <c r="AZ17" s="298"/>
      <c r="BA17" s="317"/>
      <c r="BB17" s="318"/>
      <c r="BC17" s="262"/>
      <c r="BD17" s="251"/>
      <c r="BE17" s="251"/>
      <c r="BF17" s="251"/>
    </row>
    <row r="18" spans="1:58" ht="15.75" customHeight="1" x14ac:dyDescent="0.2">
      <c r="A18" s="251"/>
      <c r="B18" s="251"/>
      <c r="C18" s="315"/>
      <c r="D18" s="311"/>
      <c r="E18" s="316"/>
      <c r="F18" s="301" t="str">
        <f t="shared" si="3"/>
        <v>INVALID</v>
      </c>
      <c r="G18" s="251"/>
      <c r="H18" s="251"/>
      <c r="I18" s="251"/>
      <c r="J18" s="251"/>
      <c r="K18" s="251"/>
      <c r="L18" s="251"/>
      <c r="M18" s="238" t="str">
        <f t="shared" si="4"/>
        <v>Not a SBITA</v>
      </c>
      <c r="N18" s="302"/>
      <c r="O18" s="250"/>
      <c r="P18" s="250"/>
      <c r="Q18" s="250"/>
      <c r="R18" s="250"/>
      <c r="S18" s="250"/>
      <c r="T18" s="250"/>
      <c r="U18" s="250"/>
      <c r="V18" s="250"/>
      <c r="W18" s="250"/>
      <c r="X18" s="250"/>
      <c r="Y18" s="250"/>
      <c r="Z18" s="250"/>
      <c r="AA18" s="292">
        <f t="shared" si="5"/>
        <v>0</v>
      </c>
      <c r="AB18" s="292">
        <f t="shared" si="6"/>
        <v>0</v>
      </c>
      <c r="AC18" s="292">
        <f t="shared" si="7"/>
        <v>0</v>
      </c>
      <c r="AD18" s="238">
        <f t="shared" si="8"/>
        <v>0</v>
      </c>
      <c r="AE18" s="251"/>
      <c r="AF18" s="251"/>
      <c r="AG18" s="292">
        <f t="shared" si="0"/>
        <v>0</v>
      </c>
      <c r="AH18" s="251"/>
      <c r="AI18" s="251"/>
      <c r="AJ18" s="303"/>
      <c r="AK18" s="251"/>
      <c r="AL18" s="251"/>
      <c r="AM18" s="304"/>
      <c r="AN18" s="251"/>
      <c r="AO18" s="305"/>
      <c r="AP18" s="304"/>
      <c r="AQ18" s="251"/>
      <c r="AR18" s="304"/>
      <c r="AS18" s="251"/>
      <c r="AT18" s="251"/>
      <c r="AU18" s="306"/>
      <c r="AV18" s="307" t="b">
        <f t="shared" si="9"/>
        <v>0</v>
      </c>
      <c r="AW18" s="307">
        <f t="shared" si="10"/>
        <v>0</v>
      </c>
      <c r="AX18" s="301" t="str">
        <f t="shared" si="1"/>
        <v>Yes</v>
      </c>
      <c r="AY18" s="308">
        <f t="shared" si="2"/>
        <v>0</v>
      </c>
      <c r="AZ18" s="298"/>
      <c r="BA18" s="312" t="s">
        <v>368</v>
      </c>
      <c r="BB18" s="313"/>
      <c r="BC18" s="262"/>
      <c r="BD18" s="251"/>
      <c r="BE18" s="251"/>
      <c r="BF18" s="251"/>
    </row>
    <row r="19" spans="1:58" ht="15.75" customHeight="1" x14ac:dyDescent="0.2">
      <c r="A19" s="251"/>
      <c r="B19" s="251"/>
      <c r="C19" s="315"/>
      <c r="D19" s="311"/>
      <c r="E19" s="316"/>
      <c r="F19" s="301" t="str">
        <f t="shared" si="3"/>
        <v>INVALID</v>
      </c>
      <c r="G19" s="251"/>
      <c r="H19" s="251"/>
      <c r="I19" s="251"/>
      <c r="J19" s="251"/>
      <c r="K19" s="251"/>
      <c r="L19" s="251"/>
      <c r="M19" s="238" t="str">
        <f t="shared" si="4"/>
        <v>Not a SBITA</v>
      </c>
      <c r="N19" s="302"/>
      <c r="O19" s="251"/>
      <c r="P19" s="251"/>
      <c r="Q19" s="251"/>
      <c r="R19" s="251"/>
      <c r="S19" s="251"/>
      <c r="T19" s="251"/>
      <c r="U19" s="251"/>
      <c r="V19" s="251"/>
      <c r="W19" s="251"/>
      <c r="X19" s="251"/>
      <c r="Y19" s="251"/>
      <c r="Z19" s="251"/>
      <c r="AA19" s="292">
        <f t="shared" si="5"/>
        <v>0</v>
      </c>
      <c r="AB19" s="292">
        <f t="shared" si="6"/>
        <v>0</v>
      </c>
      <c r="AC19" s="292">
        <f t="shared" si="7"/>
        <v>0</v>
      </c>
      <c r="AD19" s="238">
        <f t="shared" si="8"/>
        <v>0</v>
      </c>
      <c r="AE19" s="251"/>
      <c r="AF19" s="251"/>
      <c r="AG19" s="292">
        <f t="shared" si="0"/>
        <v>0</v>
      </c>
      <c r="AH19" s="251"/>
      <c r="AI19" s="251"/>
      <c r="AJ19" s="303"/>
      <c r="AK19" s="251"/>
      <c r="AL19" s="251"/>
      <c r="AM19" s="304"/>
      <c r="AN19" s="251"/>
      <c r="AO19" s="305"/>
      <c r="AP19" s="304"/>
      <c r="AQ19" s="251"/>
      <c r="AR19" s="304"/>
      <c r="AS19" s="251"/>
      <c r="AT19" s="251"/>
      <c r="AU19" s="306"/>
      <c r="AV19" s="307" t="b">
        <f t="shared" si="9"/>
        <v>0</v>
      </c>
      <c r="AW19" s="307">
        <f t="shared" si="10"/>
        <v>0</v>
      </c>
      <c r="AX19" s="301" t="str">
        <f t="shared" si="1"/>
        <v>Yes</v>
      </c>
      <c r="AY19" s="308">
        <f t="shared" si="2"/>
        <v>0</v>
      </c>
      <c r="AZ19" s="298"/>
      <c r="BA19" s="282" t="s">
        <v>294</v>
      </c>
      <c r="BB19" s="314" t="e">
        <f>+SUMIFS(AY11:AY135,F11:F135,"Gov",#REF!,"Lessee")</f>
        <v>#REF!</v>
      </c>
      <c r="BC19" s="262"/>
      <c r="BD19" s="251"/>
      <c r="BE19" s="251"/>
      <c r="BF19" s="251"/>
    </row>
    <row r="20" spans="1:58" ht="15.75" customHeight="1" x14ac:dyDescent="0.2">
      <c r="A20" s="251"/>
      <c r="B20" s="251"/>
      <c r="C20" s="315"/>
      <c r="D20" s="311"/>
      <c r="E20" s="316"/>
      <c r="F20" s="301" t="str">
        <f t="shared" si="3"/>
        <v>INVALID</v>
      </c>
      <c r="G20" s="251"/>
      <c r="H20" s="251"/>
      <c r="I20" s="251"/>
      <c r="J20" s="251"/>
      <c r="K20" s="251"/>
      <c r="L20" s="251"/>
      <c r="M20" s="238" t="str">
        <f t="shared" si="4"/>
        <v>Not a SBITA</v>
      </c>
      <c r="N20" s="302"/>
      <c r="O20" s="251"/>
      <c r="P20" s="251"/>
      <c r="Q20" s="251"/>
      <c r="R20" s="251"/>
      <c r="S20" s="251"/>
      <c r="T20" s="251"/>
      <c r="U20" s="251"/>
      <c r="V20" s="251"/>
      <c r="W20" s="251"/>
      <c r="X20" s="251"/>
      <c r="Y20" s="251"/>
      <c r="Z20" s="251"/>
      <c r="AA20" s="292">
        <f t="shared" si="5"/>
        <v>0</v>
      </c>
      <c r="AB20" s="292">
        <f t="shared" si="6"/>
        <v>0</v>
      </c>
      <c r="AC20" s="292">
        <f t="shared" si="7"/>
        <v>0</v>
      </c>
      <c r="AD20" s="238">
        <f t="shared" si="8"/>
        <v>0</v>
      </c>
      <c r="AE20" s="251"/>
      <c r="AF20" s="251"/>
      <c r="AG20" s="292">
        <f t="shared" si="0"/>
        <v>0</v>
      </c>
      <c r="AH20" s="251"/>
      <c r="AI20" s="251"/>
      <c r="AJ20" s="303"/>
      <c r="AK20" s="251"/>
      <c r="AL20" s="251"/>
      <c r="AM20" s="304"/>
      <c r="AN20" s="251"/>
      <c r="AO20" s="305"/>
      <c r="AP20" s="304"/>
      <c r="AQ20" s="251"/>
      <c r="AR20" s="304"/>
      <c r="AS20" s="251"/>
      <c r="AT20" s="251"/>
      <c r="AU20" s="306"/>
      <c r="AV20" s="307" t="b">
        <f t="shared" si="9"/>
        <v>0</v>
      </c>
      <c r="AW20" s="307">
        <f t="shared" si="10"/>
        <v>0</v>
      </c>
      <c r="AX20" s="301" t="str">
        <f t="shared" si="1"/>
        <v>Yes</v>
      </c>
      <c r="AY20" s="308">
        <f t="shared" si="2"/>
        <v>0</v>
      </c>
      <c r="AZ20" s="298"/>
      <c r="BA20" s="282" t="s">
        <v>340</v>
      </c>
      <c r="BB20" s="314" t="e">
        <f>+SUMIFS(AY11:AY106,F11:F106,"BTA",#REF!,"Lessee")</f>
        <v>#REF!</v>
      </c>
      <c r="BC20" s="262"/>
      <c r="BD20" s="251"/>
      <c r="BE20" s="251"/>
      <c r="BF20" s="251"/>
    </row>
    <row r="21" spans="1:58" ht="15.75" customHeight="1" x14ac:dyDescent="0.2">
      <c r="A21" s="251"/>
      <c r="B21" s="251"/>
      <c r="C21" s="315"/>
      <c r="D21" s="311"/>
      <c r="E21" s="316"/>
      <c r="F21" s="301" t="str">
        <f t="shared" si="3"/>
        <v>INVALID</v>
      </c>
      <c r="G21" s="251"/>
      <c r="H21" s="251"/>
      <c r="I21" s="251"/>
      <c r="J21" s="251"/>
      <c r="K21" s="251"/>
      <c r="L21" s="251"/>
      <c r="M21" s="238" t="str">
        <f t="shared" si="4"/>
        <v>Not a SBITA</v>
      </c>
      <c r="N21" s="302"/>
      <c r="O21" s="251"/>
      <c r="P21" s="251"/>
      <c r="Q21" s="251"/>
      <c r="R21" s="251"/>
      <c r="S21" s="251"/>
      <c r="T21" s="251"/>
      <c r="U21" s="251"/>
      <c r="V21" s="251"/>
      <c r="W21" s="251"/>
      <c r="X21" s="251"/>
      <c r="Y21" s="251"/>
      <c r="Z21" s="251"/>
      <c r="AA21" s="292">
        <f t="shared" si="5"/>
        <v>0</v>
      </c>
      <c r="AB21" s="292">
        <f t="shared" si="6"/>
        <v>0</v>
      </c>
      <c r="AC21" s="292">
        <f t="shared" si="7"/>
        <v>0</v>
      </c>
      <c r="AD21" s="238">
        <f t="shared" si="8"/>
        <v>0</v>
      </c>
      <c r="AE21" s="251"/>
      <c r="AF21" s="251"/>
      <c r="AG21" s="292">
        <f t="shared" si="0"/>
        <v>0</v>
      </c>
      <c r="AH21" s="251"/>
      <c r="AI21" s="251"/>
      <c r="AJ21" s="303"/>
      <c r="AK21" s="251"/>
      <c r="AL21" s="251"/>
      <c r="AM21" s="304"/>
      <c r="AN21" s="251"/>
      <c r="AO21" s="305"/>
      <c r="AP21" s="304"/>
      <c r="AQ21" s="251"/>
      <c r="AR21" s="304"/>
      <c r="AS21" s="251"/>
      <c r="AT21" s="251"/>
      <c r="AU21" s="306"/>
      <c r="AV21" s="307" t="b">
        <f t="shared" si="9"/>
        <v>0</v>
      </c>
      <c r="AW21" s="307">
        <f t="shared" si="10"/>
        <v>0</v>
      </c>
      <c r="AX21" s="301" t="str">
        <f t="shared" si="1"/>
        <v>Yes</v>
      </c>
      <c r="AY21" s="308">
        <f t="shared" si="2"/>
        <v>0</v>
      </c>
      <c r="AZ21" s="298"/>
      <c r="BA21" s="317" t="s">
        <v>348</v>
      </c>
      <c r="BB21" s="319" t="e">
        <f>+SUMIFS(AY11:AY107,F11:F107,"ISF",#REF!,"Lessee")</f>
        <v>#REF!</v>
      </c>
      <c r="BC21" s="262"/>
      <c r="BD21" s="251"/>
      <c r="BE21" s="251"/>
      <c r="BF21" s="251"/>
    </row>
    <row r="22" spans="1:58" ht="15.75" customHeight="1" x14ac:dyDescent="0.2">
      <c r="A22" s="251"/>
      <c r="B22" s="251"/>
      <c r="C22" s="315"/>
      <c r="D22" s="311"/>
      <c r="E22" s="316"/>
      <c r="F22" s="301" t="str">
        <f t="shared" si="3"/>
        <v>INVALID</v>
      </c>
      <c r="G22" s="251"/>
      <c r="H22" s="251"/>
      <c r="I22" s="251"/>
      <c r="J22" s="251"/>
      <c r="K22" s="251"/>
      <c r="L22" s="251"/>
      <c r="M22" s="238" t="str">
        <f t="shared" si="4"/>
        <v>Not a SBITA</v>
      </c>
      <c r="N22" s="302"/>
      <c r="O22" s="251"/>
      <c r="P22" s="251"/>
      <c r="Q22" s="251"/>
      <c r="R22" s="251"/>
      <c r="S22" s="251"/>
      <c r="T22" s="251"/>
      <c r="U22" s="251"/>
      <c r="V22" s="251"/>
      <c r="W22" s="251"/>
      <c r="X22" s="251"/>
      <c r="Y22" s="251"/>
      <c r="Z22" s="251"/>
      <c r="AA22" s="292">
        <f t="shared" si="5"/>
        <v>0</v>
      </c>
      <c r="AB22" s="292">
        <f t="shared" si="6"/>
        <v>0</v>
      </c>
      <c r="AC22" s="292">
        <f t="shared" si="7"/>
        <v>0</v>
      </c>
      <c r="AD22" s="238">
        <f t="shared" si="8"/>
        <v>0</v>
      </c>
      <c r="AE22" s="251"/>
      <c r="AF22" s="251"/>
      <c r="AG22" s="292">
        <f t="shared" si="0"/>
        <v>0</v>
      </c>
      <c r="AH22" s="251"/>
      <c r="AI22" s="251"/>
      <c r="AJ22" s="303"/>
      <c r="AK22" s="251"/>
      <c r="AL22" s="251"/>
      <c r="AM22" s="304"/>
      <c r="AN22" s="251"/>
      <c r="AO22" s="305"/>
      <c r="AP22" s="304"/>
      <c r="AQ22" s="251"/>
      <c r="AR22" s="304"/>
      <c r="AS22" s="251"/>
      <c r="AT22" s="251"/>
      <c r="AU22" s="306"/>
      <c r="AV22" s="307" t="b">
        <f t="shared" si="9"/>
        <v>0</v>
      </c>
      <c r="AW22" s="307">
        <f t="shared" si="10"/>
        <v>0</v>
      </c>
      <c r="AX22" s="301" t="str">
        <f t="shared" si="1"/>
        <v>Yes</v>
      </c>
      <c r="AY22" s="307">
        <f t="shared" si="2"/>
        <v>0</v>
      </c>
      <c r="AZ22" s="298"/>
      <c r="BA22" s="320"/>
      <c r="BB22" s="288"/>
      <c r="BC22" s="251"/>
      <c r="BD22" s="251"/>
      <c r="BE22" s="251"/>
      <c r="BF22" s="251"/>
    </row>
    <row r="23" spans="1:58" ht="15.75" customHeight="1" x14ac:dyDescent="0.2">
      <c r="A23" s="251"/>
      <c r="B23" s="251"/>
      <c r="C23" s="315"/>
      <c r="D23" s="311"/>
      <c r="E23" s="316"/>
      <c r="F23" s="301" t="str">
        <f t="shared" si="3"/>
        <v>INVALID</v>
      </c>
      <c r="G23" s="251"/>
      <c r="H23" s="251"/>
      <c r="I23" s="251"/>
      <c r="J23" s="251"/>
      <c r="K23" s="251"/>
      <c r="L23" s="251"/>
      <c r="M23" s="238" t="str">
        <f t="shared" si="4"/>
        <v>Not a SBITA</v>
      </c>
      <c r="N23" s="302"/>
      <c r="O23" s="251"/>
      <c r="P23" s="251"/>
      <c r="Q23" s="251"/>
      <c r="R23" s="251"/>
      <c r="S23" s="251"/>
      <c r="T23" s="251"/>
      <c r="U23" s="251"/>
      <c r="V23" s="251"/>
      <c r="W23" s="251"/>
      <c r="X23" s="251"/>
      <c r="Y23" s="251"/>
      <c r="Z23" s="251"/>
      <c r="AA23" s="292">
        <f t="shared" si="5"/>
        <v>0</v>
      </c>
      <c r="AB23" s="292">
        <f t="shared" si="6"/>
        <v>0</v>
      </c>
      <c r="AC23" s="292">
        <f t="shared" si="7"/>
        <v>0</v>
      </c>
      <c r="AD23" s="238">
        <f t="shared" si="8"/>
        <v>0</v>
      </c>
      <c r="AE23" s="251"/>
      <c r="AF23" s="251"/>
      <c r="AG23" s="292">
        <f t="shared" si="0"/>
        <v>0</v>
      </c>
      <c r="AH23" s="251"/>
      <c r="AI23" s="251"/>
      <c r="AJ23" s="303"/>
      <c r="AK23" s="251"/>
      <c r="AL23" s="251"/>
      <c r="AM23" s="304"/>
      <c r="AN23" s="251"/>
      <c r="AO23" s="305"/>
      <c r="AP23" s="304"/>
      <c r="AQ23" s="251"/>
      <c r="AR23" s="304"/>
      <c r="AS23" s="251"/>
      <c r="AT23" s="251"/>
      <c r="AU23" s="306"/>
      <c r="AV23" s="307" t="b">
        <f t="shared" si="9"/>
        <v>0</v>
      </c>
      <c r="AW23" s="307">
        <f t="shared" si="10"/>
        <v>0</v>
      </c>
      <c r="AX23" s="301" t="str">
        <f t="shared" si="1"/>
        <v>Yes</v>
      </c>
      <c r="AY23" s="307">
        <f t="shared" si="2"/>
        <v>0</v>
      </c>
      <c r="AZ23" s="298"/>
      <c r="BA23" s="250"/>
      <c r="BB23" s="251"/>
      <c r="BC23" s="251"/>
      <c r="BD23" s="251"/>
      <c r="BE23" s="251"/>
      <c r="BF23" s="251"/>
    </row>
    <row r="24" spans="1:58" ht="15.75" customHeight="1" x14ac:dyDescent="0.2">
      <c r="A24" s="251"/>
      <c r="B24" s="251"/>
      <c r="C24" s="315"/>
      <c r="D24" s="311"/>
      <c r="E24" s="316"/>
      <c r="F24" s="301" t="str">
        <f t="shared" si="3"/>
        <v>INVALID</v>
      </c>
      <c r="G24" s="251"/>
      <c r="H24" s="251"/>
      <c r="I24" s="251"/>
      <c r="J24" s="251"/>
      <c r="K24" s="251"/>
      <c r="L24" s="251"/>
      <c r="M24" s="238" t="str">
        <f t="shared" si="4"/>
        <v>Not a SBITA</v>
      </c>
      <c r="N24" s="302"/>
      <c r="O24" s="251"/>
      <c r="P24" s="251"/>
      <c r="Q24" s="251"/>
      <c r="R24" s="251"/>
      <c r="S24" s="251"/>
      <c r="T24" s="251"/>
      <c r="U24" s="251"/>
      <c r="V24" s="251"/>
      <c r="W24" s="251"/>
      <c r="X24" s="251"/>
      <c r="Y24" s="251"/>
      <c r="Z24" s="251"/>
      <c r="AA24" s="292">
        <f t="shared" si="5"/>
        <v>0</v>
      </c>
      <c r="AB24" s="292">
        <f t="shared" si="6"/>
        <v>0</v>
      </c>
      <c r="AC24" s="292">
        <f t="shared" si="7"/>
        <v>0</v>
      </c>
      <c r="AD24" s="238">
        <f t="shared" si="8"/>
        <v>0</v>
      </c>
      <c r="AE24" s="251"/>
      <c r="AF24" s="251"/>
      <c r="AG24" s="292">
        <f t="shared" si="0"/>
        <v>0</v>
      </c>
      <c r="AH24" s="251"/>
      <c r="AI24" s="251"/>
      <c r="AJ24" s="303"/>
      <c r="AK24" s="251"/>
      <c r="AL24" s="251"/>
      <c r="AM24" s="304"/>
      <c r="AN24" s="251"/>
      <c r="AO24" s="305"/>
      <c r="AP24" s="304"/>
      <c r="AQ24" s="251"/>
      <c r="AR24" s="304"/>
      <c r="AS24" s="251"/>
      <c r="AT24" s="251"/>
      <c r="AU24" s="306"/>
      <c r="AV24" s="307" t="b">
        <f t="shared" si="9"/>
        <v>0</v>
      </c>
      <c r="AW24" s="307">
        <f t="shared" si="10"/>
        <v>0</v>
      </c>
      <c r="AX24" s="301" t="str">
        <f t="shared" si="1"/>
        <v>Yes</v>
      </c>
      <c r="AY24" s="307">
        <f t="shared" si="2"/>
        <v>0</v>
      </c>
      <c r="AZ24" s="298"/>
      <c r="BA24" s="250"/>
      <c r="BB24" s="251"/>
      <c r="BC24" s="251"/>
      <c r="BD24" s="251"/>
      <c r="BE24" s="251"/>
      <c r="BF24" s="251"/>
    </row>
    <row r="25" spans="1:58" ht="15.75" customHeight="1" x14ac:dyDescent="0.2">
      <c r="A25" s="251"/>
      <c r="B25" s="251"/>
      <c r="C25" s="315"/>
      <c r="D25" s="311"/>
      <c r="E25" s="316"/>
      <c r="F25" s="301" t="str">
        <f t="shared" si="3"/>
        <v>INVALID</v>
      </c>
      <c r="G25" s="251"/>
      <c r="H25" s="251"/>
      <c r="I25" s="251"/>
      <c r="J25" s="251"/>
      <c r="K25" s="251"/>
      <c r="L25" s="251"/>
      <c r="M25" s="238" t="str">
        <f t="shared" si="4"/>
        <v>Not a SBITA</v>
      </c>
      <c r="N25" s="302"/>
      <c r="O25" s="251"/>
      <c r="P25" s="251"/>
      <c r="Q25" s="251"/>
      <c r="R25" s="251"/>
      <c r="S25" s="251"/>
      <c r="T25" s="251"/>
      <c r="U25" s="251"/>
      <c r="V25" s="251"/>
      <c r="W25" s="251"/>
      <c r="X25" s="251"/>
      <c r="Y25" s="251"/>
      <c r="Z25" s="251"/>
      <c r="AA25" s="292">
        <f t="shared" si="5"/>
        <v>0</v>
      </c>
      <c r="AB25" s="292">
        <f t="shared" si="6"/>
        <v>0</v>
      </c>
      <c r="AC25" s="292">
        <f t="shared" si="7"/>
        <v>0</v>
      </c>
      <c r="AD25" s="238">
        <f t="shared" si="8"/>
        <v>0</v>
      </c>
      <c r="AE25" s="251"/>
      <c r="AF25" s="251"/>
      <c r="AG25" s="292">
        <f t="shared" si="0"/>
        <v>0</v>
      </c>
      <c r="AH25" s="251"/>
      <c r="AI25" s="251"/>
      <c r="AJ25" s="303"/>
      <c r="AK25" s="251"/>
      <c r="AL25" s="251"/>
      <c r="AM25" s="304"/>
      <c r="AN25" s="251"/>
      <c r="AO25" s="305"/>
      <c r="AP25" s="304"/>
      <c r="AQ25" s="251"/>
      <c r="AR25" s="304"/>
      <c r="AS25" s="251"/>
      <c r="AT25" s="251"/>
      <c r="AU25" s="306"/>
      <c r="AV25" s="307" t="b">
        <f t="shared" si="9"/>
        <v>0</v>
      </c>
      <c r="AW25" s="307">
        <f t="shared" si="10"/>
        <v>0</v>
      </c>
      <c r="AX25" s="301" t="str">
        <f t="shared" si="1"/>
        <v>Yes</v>
      </c>
      <c r="AY25" s="307">
        <f t="shared" si="2"/>
        <v>0</v>
      </c>
      <c r="AZ25" s="298"/>
      <c r="BA25" s="250"/>
      <c r="BB25" s="251"/>
      <c r="BC25" s="251"/>
      <c r="BD25" s="251"/>
      <c r="BE25" s="251"/>
      <c r="BF25" s="251"/>
    </row>
    <row r="26" spans="1:58" ht="15.75" customHeight="1" x14ac:dyDescent="0.2">
      <c r="A26" s="251"/>
      <c r="B26" s="251"/>
      <c r="C26" s="315"/>
      <c r="D26" s="311"/>
      <c r="E26" s="316"/>
      <c r="F26" s="301" t="str">
        <f t="shared" si="3"/>
        <v>INVALID</v>
      </c>
      <c r="G26" s="251"/>
      <c r="H26" s="251"/>
      <c r="I26" s="251"/>
      <c r="J26" s="251"/>
      <c r="K26" s="251"/>
      <c r="L26" s="251"/>
      <c r="M26" s="238" t="str">
        <f t="shared" si="4"/>
        <v>Not a SBITA</v>
      </c>
      <c r="N26" s="302"/>
      <c r="O26" s="251"/>
      <c r="P26" s="251"/>
      <c r="Q26" s="251"/>
      <c r="R26" s="251"/>
      <c r="S26" s="251"/>
      <c r="T26" s="251"/>
      <c r="U26" s="251"/>
      <c r="V26" s="251"/>
      <c r="W26" s="251"/>
      <c r="X26" s="251"/>
      <c r="Y26" s="251"/>
      <c r="Z26" s="251"/>
      <c r="AA26" s="292">
        <f t="shared" si="5"/>
        <v>0</v>
      </c>
      <c r="AB26" s="292">
        <f t="shared" si="6"/>
        <v>0</v>
      </c>
      <c r="AC26" s="292">
        <f t="shared" si="7"/>
        <v>0</v>
      </c>
      <c r="AD26" s="238">
        <f t="shared" si="8"/>
        <v>0</v>
      </c>
      <c r="AE26" s="251"/>
      <c r="AF26" s="251"/>
      <c r="AG26" s="292">
        <f t="shared" si="0"/>
        <v>0</v>
      </c>
      <c r="AH26" s="251"/>
      <c r="AI26" s="251"/>
      <c r="AJ26" s="303"/>
      <c r="AK26" s="251"/>
      <c r="AL26" s="251"/>
      <c r="AM26" s="304"/>
      <c r="AN26" s="251"/>
      <c r="AO26" s="305"/>
      <c r="AP26" s="304"/>
      <c r="AQ26" s="251"/>
      <c r="AR26" s="304"/>
      <c r="AS26" s="251"/>
      <c r="AT26" s="251"/>
      <c r="AU26" s="306"/>
      <c r="AV26" s="307" t="b">
        <f t="shared" si="9"/>
        <v>0</v>
      </c>
      <c r="AW26" s="307">
        <f t="shared" si="10"/>
        <v>0</v>
      </c>
      <c r="AX26" s="301" t="str">
        <f t="shared" si="1"/>
        <v>Yes</v>
      </c>
      <c r="AY26" s="307">
        <f t="shared" si="2"/>
        <v>0</v>
      </c>
      <c r="AZ26" s="298"/>
      <c r="BA26" s="250"/>
      <c r="BB26" s="251"/>
      <c r="BC26" s="251"/>
      <c r="BD26" s="251"/>
      <c r="BE26" s="251"/>
      <c r="BF26" s="251"/>
    </row>
    <row r="27" spans="1:58" ht="15.75" customHeight="1" x14ac:dyDescent="0.2">
      <c r="A27" s="251"/>
      <c r="B27" s="251"/>
      <c r="C27" s="315"/>
      <c r="D27" s="311"/>
      <c r="E27" s="316"/>
      <c r="F27" s="301" t="str">
        <f t="shared" si="3"/>
        <v>INVALID</v>
      </c>
      <c r="G27" s="251"/>
      <c r="H27" s="251"/>
      <c r="I27" s="251"/>
      <c r="J27" s="251"/>
      <c r="K27" s="251"/>
      <c r="L27" s="251"/>
      <c r="M27" s="238" t="str">
        <f t="shared" si="4"/>
        <v>Not a SBITA</v>
      </c>
      <c r="N27" s="302"/>
      <c r="O27" s="251"/>
      <c r="P27" s="251"/>
      <c r="Q27" s="251"/>
      <c r="R27" s="251"/>
      <c r="S27" s="251"/>
      <c r="T27" s="251"/>
      <c r="U27" s="251"/>
      <c r="V27" s="251"/>
      <c r="W27" s="251"/>
      <c r="X27" s="251"/>
      <c r="Y27" s="251"/>
      <c r="Z27" s="251"/>
      <c r="AA27" s="292">
        <f t="shared" si="5"/>
        <v>0</v>
      </c>
      <c r="AB27" s="292">
        <f t="shared" si="6"/>
        <v>0</v>
      </c>
      <c r="AC27" s="292">
        <f t="shared" si="7"/>
        <v>0</v>
      </c>
      <c r="AD27" s="238">
        <f t="shared" si="8"/>
        <v>0</v>
      </c>
      <c r="AE27" s="251"/>
      <c r="AF27" s="251"/>
      <c r="AG27" s="292">
        <f t="shared" si="0"/>
        <v>0</v>
      </c>
      <c r="AH27" s="251"/>
      <c r="AI27" s="251"/>
      <c r="AJ27" s="303"/>
      <c r="AK27" s="251"/>
      <c r="AL27" s="251"/>
      <c r="AM27" s="304"/>
      <c r="AN27" s="251"/>
      <c r="AO27" s="305"/>
      <c r="AP27" s="304"/>
      <c r="AQ27" s="251"/>
      <c r="AR27" s="304"/>
      <c r="AS27" s="251"/>
      <c r="AT27" s="251"/>
      <c r="AU27" s="306"/>
      <c r="AV27" s="307" t="b">
        <f t="shared" si="9"/>
        <v>0</v>
      </c>
      <c r="AW27" s="307">
        <f t="shared" si="10"/>
        <v>0</v>
      </c>
      <c r="AX27" s="301" t="str">
        <f t="shared" si="1"/>
        <v>Yes</v>
      </c>
      <c r="AY27" s="307">
        <f t="shared" si="2"/>
        <v>0</v>
      </c>
      <c r="AZ27" s="298"/>
      <c r="BA27" s="250"/>
      <c r="BB27" s="251"/>
      <c r="BC27" s="251"/>
      <c r="BD27" s="251"/>
      <c r="BE27" s="251"/>
      <c r="BF27" s="251"/>
    </row>
    <row r="28" spans="1:58" ht="15.75" customHeight="1" x14ac:dyDescent="0.2">
      <c r="A28" s="251"/>
      <c r="B28" s="251"/>
      <c r="C28" s="315"/>
      <c r="D28" s="311"/>
      <c r="E28" s="316"/>
      <c r="F28" s="301" t="str">
        <f t="shared" si="3"/>
        <v>INVALID</v>
      </c>
      <c r="G28" s="251"/>
      <c r="H28" s="251"/>
      <c r="I28" s="251"/>
      <c r="J28" s="251"/>
      <c r="K28" s="251"/>
      <c r="L28" s="251"/>
      <c r="M28" s="238" t="str">
        <f t="shared" si="4"/>
        <v>Not a SBITA</v>
      </c>
      <c r="N28" s="302"/>
      <c r="O28" s="251"/>
      <c r="P28" s="251"/>
      <c r="Q28" s="251"/>
      <c r="R28" s="251"/>
      <c r="S28" s="251"/>
      <c r="T28" s="251"/>
      <c r="U28" s="251"/>
      <c r="V28" s="251"/>
      <c r="W28" s="251"/>
      <c r="X28" s="251"/>
      <c r="Y28" s="251"/>
      <c r="Z28" s="251"/>
      <c r="AA28" s="292">
        <f t="shared" si="5"/>
        <v>0</v>
      </c>
      <c r="AB28" s="292">
        <f t="shared" si="6"/>
        <v>0</v>
      </c>
      <c r="AC28" s="292">
        <f t="shared" si="7"/>
        <v>0</v>
      </c>
      <c r="AD28" s="238">
        <f t="shared" si="8"/>
        <v>0</v>
      </c>
      <c r="AE28" s="251"/>
      <c r="AF28" s="251"/>
      <c r="AG28" s="292">
        <f t="shared" si="0"/>
        <v>0</v>
      </c>
      <c r="AH28" s="251"/>
      <c r="AI28" s="251"/>
      <c r="AJ28" s="303"/>
      <c r="AK28" s="251"/>
      <c r="AL28" s="251"/>
      <c r="AM28" s="304"/>
      <c r="AN28" s="251"/>
      <c r="AO28" s="305"/>
      <c r="AP28" s="304"/>
      <c r="AQ28" s="251"/>
      <c r="AR28" s="304"/>
      <c r="AS28" s="251"/>
      <c r="AT28" s="251"/>
      <c r="AU28" s="306"/>
      <c r="AV28" s="307" t="b">
        <f t="shared" si="9"/>
        <v>0</v>
      </c>
      <c r="AW28" s="307">
        <f t="shared" si="10"/>
        <v>0</v>
      </c>
      <c r="AX28" s="301" t="str">
        <f t="shared" si="1"/>
        <v>Yes</v>
      </c>
      <c r="AY28" s="307">
        <f t="shared" si="2"/>
        <v>0</v>
      </c>
      <c r="AZ28" s="298"/>
      <c r="BA28" s="250"/>
      <c r="BB28" s="251"/>
      <c r="BC28" s="251"/>
      <c r="BD28" s="251"/>
      <c r="BE28" s="251"/>
      <c r="BF28" s="251"/>
    </row>
    <row r="29" spans="1:58" ht="15.75" customHeight="1" x14ac:dyDescent="0.2">
      <c r="A29" s="251"/>
      <c r="B29" s="251"/>
      <c r="C29" s="315"/>
      <c r="D29" s="311"/>
      <c r="E29" s="316"/>
      <c r="F29" s="301" t="str">
        <f t="shared" si="3"/>
        <v>INVALID</v>
      </c>
      <c r="G29" s="251"/>
      <c r="H29" s="251"/>
      <c r="I29" s="251"/>
      <c r="J29" s="251"/>
      <c r="K29" s="251"/>
      <c r="L29" s="251"/>
      <c r="M29" s="238" t="str">
        <f t="shared" si="4"/>
        <v>Not a SBITA</v>
      </c>
      <c r="N29" s="302"/>
      <c r="O29" s="251"/>
      <c r="P29" s="251"/>
      <c r="Q29" s="251"/>
      <c r="R29" s="251"/>
      <c r="S29" s="251"/>
      <c r="T29" s="251"/>
      <c r="U29" s="251"/>
      <c r="V29" s="251"/>
      <c r="W29" s="251"/>
      <c r="X29" s="251"/>
      <c r="Y29" s="251"/>
      <c r="Z29" s="251"/>
      <c r="AA29" s="292">
        <f t="shared" si="5"/>
        <v>0</v>
      </c>
      <c r="AB29" s="292">
        <f t="shared" si="6"/>
        <v>0</v>
      </c>
      <c r="AC29" s="292">
        <f t="shared" si="7"/>
        <v>0</v>
      </c>
      <c r="AD29" s="238">
        <f t="shared" si="8"/>
        <v>0</v>
      </c>
      <c r="AE29" s="251"/>
      <c r="AF29" s="251"/>
      <c r="AG29" s="292">
        <f t="shared" si="0"/>
        <v>0</v>
      </c>
      <c r="AH29" s="251"/>
      <c r="AI29" s="251"/>
      <c r="AJ29" s="303"/>
      <c r="AK29" s="251"/>
      <c r="AL29" s="251"/>
      <c r="AM29" s="304"/>
      <c r="AN29" s="251"/>
      <c r="AO29" s="305"/>
      <c r="AP29" s="304"/>
      <c r="AQ29" s="251"/>
      <c r="AR29" s="304"/>
      <c r="AS29" s="251"/>
      <c r="AT29" s="251"/>
      <c r="AU29" s="306"/>
      <c r="AV29" s="307" t="b">
        <f t="shared" si="9"/>
        <v>0</v>
      </c>
      <c r="AW29" s="307">
        <f t="shared" si="10"/>
        <v>0</v>
      </c>
      <c r="AX29" s="301" t="str">
        <f t="shared" si="1"/>
        <v>Yes</v>
      </c>
      <c r="AY29" s="307">
        <f t="shared" si="2"/>
        <v>0</v>
      </c>
      <c r="AZ29" s="298"/>
      <c r="BA29" s="250"/>
      <c r="BB29" s="251"/>
      <c r="BC29" s="251"/>
      <c r="BD29" s="251"/>
      <c r="BE29" s="251"/>
      <c r="BF29" s="251"/>
    </row>
    <row r="30" spans="1:58" ht="15.75" customHeight="1" x14ac:dyDescent="0.2">
      <c r="A30" s="251"/>
      <c r="B30" s="251"/>
      <c r="C30" s="315"/>
      <c r="D30" s="311"/>
      <c r="E30" s="316"/>
      <c r="F30" s="301" t="str">
        <f t="shared" si="3"/>
        <v>INVALID</v>
      </c>
      <c r="G30" s="251"/>
      <c r="H30" s="251"/>
      <c r="I30" s="251"/>
      <c r="J30" s="251"/>
      <c r="K30" s="251"/>
      <c r="L30" s="251"/>
      <c r="M30" s="238" t="str">
        <f t="shared" si="4"/>
        <v>Not a SBITA</v>
      </c>
      <c r="N30" s="302"/>
      <c r="O30" s="251"/>
      <c r="P30" s="251"/>
      <c r="Q30" s="251"/>
      <c r="R30" s="251"/>
      <c r="S30" s="251"/>
      <c r="T30" s="251"/>
      <c r="U30" s="251"/>
      <c r="V30" s="251"/>
      <c r="W30" s="251"/>
      <c r="X30" s="251"/>
      <c r="Y30" s="251"/>
      <c r="Z30" s="251"/>
      <c r="AA30" s="292">
        <f t="shared" si="5"/>
        <v>0</v>
      </c>
      <c r="AB30" s="292">
        <f t="shared" si="6"/>
        <v>0</v>
      </c>
      <c r="AC30" s="292">
        <f t="shared" si="7"/>
        <v>0</v>
      </c>
      <c r="AD30" s="238">
        <f t="shared" si="8"/>
        <v>0</v>
      </c>
      <c r="AE30" s="251"/>
      <c r="AF30" s="251"/>
      <c r="AG30" s="292">
        <f t="shared" si="0"/>
        <v>0</v>
      </c>
      <c r="AH30" s="251"/>
      <c r="AI30" s="251"/>
      <c r="AJ30" s="303"/>
      <c r="AK30" s="251"/>
      <c r="AL30" s="251"/>
      <c r="AM30" s="304"/>
      <c r="AN30" s="251"/>
      <c r="AO30" s="305"/>
      <c r="AP30" s="304"/>
      <c r="AQ30" s="251"/>
      <c r="AR30" s="304"/>
      <c r="AS30" s="251"/>
      <c r="AT30" s="251"/>
      <c r="AU30" s="306"/>
      <c r="AV30" s="307" t="b">
        <f t="shared" si="9"/>
        <v>0</v>
      </c>
      <c r="AW30" s="307">
        <f t="shared" si="10"/>
        <v>0</v>
      </c>
      <c r="AX30" s="301" t="str">
        <f t="shared" si="1"/>
        <v>Yes</v>
      </c>
      <c r="AY30" s="307">
        <f t="shared" si="2"/>
        <v>0</v>
      </c>
      <c r="AZ30" s="298"/>
      <c r="BA30" s="250"/>
      <c r="BB30" s="251"/>
      <c r="BC30" s="251"/>
      <c r="BD30" s="251"/>
      <c r="BE30" s="251"/>
      <c r="BF30" s="251"/>
    </row>
    <row r="31" spans="1:58" ht="15.75" customHeight="1" x14ac:dyDescent="0.2">
      <c r="A31" s="251"/>
      <c r="B31" s="251"/>
      <c r="C31" s="315"/>
      <c r="D31" s="311"/>
      <c r="E31" s="316"/>
      <c r="F31" s="301" t="str">
        <f t="shared" si="3"/>
        <v>INVALID</v>
      </c>
      <c r="G31" s="251"/>
      <c r="H31" s="251"/>
      <c r="I31" s="251"/>
      <c r="J31" s="251"/>
      <c r="K31" s="251"/>
      <c r="L31" s="251"/>
      <c r="M31" s="238" t="str">
        <f t="shared" si="4"/>
        <v>Not a SBITA</v>
      </c>
      <c r="N31" s="302"/>
      <c r="O31" s="251"/>
      <c r="P31" s="251"/>
      <c r="Q31" s="251"/>
      <c r="R31" s="251"/>
      <c r="S31" s="251"/>
      <c r="T31" s="251"/>
      <c r="U31" s="251"/>
      <c r="V31" s="251"/>
      <c r="W31" s="251"/>
      <c r="X31" s="251"/>
      <c r="Y31" s="251"/>
      <c r="Z31" s="251"/>
      <c r="AA31" s="292">
        <f t="shared" si="5"/>
        <v>0</v>
      </c>
      <c r="AB31" s="292">
        <f t="shared" si="6"/>
        <v>0</v>
      </c>
      <c r="AC31" s="292">
        <f t="shared" si="7"/>
        <v>0</v>
      </c>
      <c r="AD31" s="238">
        <f t="shared" si="8"/>
        <v>0</v>
      </c>
      <c r="AE31" s="251"/>
      <c r="AF31" s="251"/>
      <c r="AG31" s="292">
        <f t="shared" si="0"/>
        <v>0</v>
      </c>
      <c r="AH31" s="251"/>
      <c r="AI31" s="251"/>
      <c r="AJ31" s="303"/>
      <c r="AK31" s="251"/>
      <c r="AL31" s="251"/>
      <c r="AM31" s="304"/>
      <c r="AN31" s="251"/>
      <c r="AO31" s="305"/>
      <c r="AP31" s="304"/>
      <c r="AQ31" s="251"/>
      <c r="AR31" s="304"/>
      <c r="AS31" s="251"/>
      <c r="AT31" s="251"/>
      <c r="AU31" s="306"/>
      <c r="AV31" s="307" t="b">
        <f t="shared" si="9"/>
        <v>0</v>
      </c>
      <c r="AW31" s="307">
        <f t="shared" si="10"/>
        <v>0</v>
      </c>
      <c r="AX31" s="301" t="str">
        <f t="shared" si="1"/>
        <v>Yes</v>
      </c>
      <c r="AY31" s="307">
        <f t="shared" si="2"/>
        <v>0</v>
      </c>
      <c r="AZ31" s="298"/>
      <c r="BA31" s="250"/>
      <c r="BB31" s="251"/>
      <c r="BC31" s="251"/>
      <c r="BD31" s="251"/>
      <c r="BE31" s="251"/>
      <c r="BF31" s="251"/>
    </row>
    <row r="32" spans="1:58" ht="15.75" customHeight="1" x14ac:dyDescent="0.2">
      <c r="A32" s="251"/>
      <c r="B32" s="251"/>
      <c r="C32" s="315"/>
      <c r="D32" s="311"/>
      <c r="E32" s="316"/>
      <c r="F32" s="301" t="str">
        <f t="shared" si="3"/>
        <v>INVALID</v>
      </c>
      <c r="G32" s="251"/>
      <c r="H32" s="251"/>
      <c r="I32" s="251"/>
      <c r="J32" s="251"/>
      <c r="K32" s="251"/>
      <c r="L32" s="251"/>
      <c r="M32" s="238" t="str">
        <f t="shared" si="4"/>
        <v>Not a SBITA</v>
      </c>
      <c r="N32" s="302"/>
      <c r="O32" s="251"/>
      <c r="P32" s="251"/>
      <c r="Q32" s="251"/>
      <c r="R32" s="251"/>
      <c r="S32" s="251"/>
      <c r="T32" s="251"/>
      <c r="U32" s="251"/>
      <c r="V32" s="251"/>
      <c r="W32" s="251"/>
      <c r="X32" s="251"/>
      <c r="Y32" s="251"/>
      <c r="Z32" s="251"/>
      <c r="AA32" s="292">
        <f t="shared" si="5"/>
        <v>0</v>
      </c>
      <c r="AB32" s="292">
        <f t="shared" si="6"/>
        <v>0</v>
      </c>
      <c r="AC32" s="292">
        <f t="shared" si="7"/>
        <v>0</v>
      </c>
      <c r="AD32" s="238">
        <f t="shared" si="8"/>
        <v>0</v>
      </c>
      <c r="AE32" s="251"/>
      <c r="AF32" s="251"/>
      <c r="AG32" s="292">
        <f t="shared" si="0"/>
        <v>0</v>
      </c>
      <c r="AH32" s="251"/>
      <c r="AI32" s="251"/>
      <c r="AJ32" s="303"/>
      <c r="AK32" s="251"/>
      <c r="AL32" s="251"/>
      <c r="AM32" s="304"/>
      <c r="AN32" s="251"/>
      <c r="AO32" s="305"/>
      <c r="AP32" s="304"/>
      <c r="AQ32" s="251"/>
      <c r="AR32" s="304"/>
      <c r="AS32" s="251"/>
      <c r="AT32" s="251"/>
      <c r="AU32" s="306"/>
      <c r="AV32" s="307" t="b">
        <f t="shared" si="9"/>
        <v>0</v>
      </c>
      <c r="AW32" s="307">
        <f t="shared" si="10"/>
        <v>0</v>
      </c>
      <c r="AX32" s="301" t="str">
        <f t="shared" si="1"/>
        <v>Yes</v>
      </c>
      <c r="AY32" s="307">
        <f t="shared" si="2"/>
        <v>0</v>
      </c>
      <c r="AZ32" s="298"/>
      <c r="BA32" s="250"/>
      <c r="BB32" s="251"/>
      <c r="BC32" s="251"/>
      <c r="BD32" s="251"/>
      <c r="BE32" s="251"/>
      <c r="BF32" s="251"/>
    </row>
    <row r="33" spans="1:58" ht="15.75" customHeight="1" x14ac:dyDescent="0.2">
      <c r="A33" s="251"/>
      <c r="B33" s="251"/>
      <c r="C33" s="315"/>
      <c r="D33" s="311"/>
      <c r="E33" s="316"/>
      <c r="F33" s="301" t="str">
        <f t="shared" si="3"/>
        <v>INVALID</v>
      </c>
      <c r="G33" s="251"/>
      <c r="H33" s="251"/>
      <c r="I33" s="251"/>
      <c r="J33" s="251"/>
      <c r="K33" s="251"/>
      <c r="L33" s="251"/>
      <c r="M33" s="238" t="str">
        <f t="shared" si="4"/>
        <v>Not a SBITA</v>
      </c>
      <c r="N33" s="302"/>
      <c r="O33" s="251"/>
      <c r="P33" s="251"/>
      <c r="Q33" s="251"/>
      <c r="R33" s="251"/>
      <c r="S33" s="251"/>
      <c r="T33" s="251"/>
      <c r="U33" s="251"/>
      <c r="V33" s="251"/>
      <c r="W33" s="251"/>
      <c r="X33" s="251"/>
      <c r="Y33" s="251"/>
      <c r="Z33" s="251"/>
      <c r="AA33" s="292">
        <f t="shared" si="5"/>
        <v>0</v>
      </c>
      <c r="AB33" s="292">
        <f t="shared" si="6"/>
        <v>0</v>
      </c>
      <c r="AC33" s="292">
        <f t="shared" si="7"/>
        <v>0</v>
      </c>
      <c r="AD33" s="238">
        <f t="shared" si="8"/>
        <v>0</v>
      </c>
      <c r="AE33" s="251"/>
      <c r="AF33" s="251"/>
      <c r="AG33" s="292">
        <f t="shared" si="0"/>
        <v>0</v>
      </c>
      <c r="AH33" s="251"/>
      <c r="AI33" s="251"/>
      <c r="AJ33" s="303"/>
      <c r="AK33" s="251"/>
      <c r="AL33" s="251"/>
      <c r="AM33" s="304"/>
      <c r="AN33" s="251"/>
      <c r="AO33" s="305"/>
      <c r="AP33" s="304"/>
      <c r="AQ33" s="251"/>
      <c r="AR33" s="304"/>
      <c r="AS33" s="251"/>
      <c r="AT33" s="251"/>
      <c r="AU33" s="306"/>
      <c r="AV33" s="307" t="b">
        <f t="shared" si="9"/>
        <v>0</v>
      </c>
      <c r="AW33" s="307">
        <f t="shared" si="10"/>
        <v>0</v>
      </c>
      <c r="AX33" s="301" t="str">
        <f t="shared" si="1"/>
        <v>Yes</v>
      </c>
      <c r="AY33" s="307">
        <f t="shared" si="2"/>
        <v>0</v>
      </c>
      <c r="AZ33" s="298"/>
      <c r="BA33" s="250"/>
      <c r="BB33" s="251"/>
      <c r="BC33" s="251"/>
      <c r="BD33" s="251"/>
      <c r="BE33" s="251"/>
      <c r="BF33" s="251"/>
    </row>
    <row r="34" spans="1:58" ht="15.75" customHeight="1" x14ac:dyDescent="0.2">
      <c r="A34" s="251"/>
      <c r="B34" s="251"/>
      <c r="C34" s="315"/>
      <c r="D34" s="311"/>
      <c r="E34" s="316"/>
      <c r="F34" s="301" t="str">
        <f t="shared" si="3"/>
        <v>INVALID</v>
      </c>
      <c r="G34" s="251"/>
      <c r="H34" s="251"/>
      <c r="I34" s="251"/>
      <c r="J34" s="251"/>
      <c r="K34" s="251"/>
      <c r="L34" s="251"/>
      <c r="M34" s="238" t="str">
        <f t="shared" si="4"/>
        <v>Not a SBITA</v>
      </c>
      <c r="N34" s="302"/>
      <c r="O34" s="251"/>
      <c r="P34" s="251"/>
      <c r="Q34" s="251"/>
      <c r="R34" s="251"/>
      <c r="S34" s="251"/>
      <c r="T34" s="251"/>
      <c r="U34" s="251"/>
      <c r="V34" s="251"/>
      <c r="W34" s="251"/>
      <c r="X34" s="251"/>
      <c r="Y34" s="251"/>
      <c r="Z34" s="251"/>
      <c r="AA34" s="292">
        <f t="shared" si="5"/>
        <v>0</v>
      </c>
      <c r="AB34" s="292">
        <f t="shared" si="6"/>
        <v>0</v>
      </c>
      <c r="AC34" s="292">
        <f t="shared" si="7"/>
        <v>0</v>
      </c>
      <c r="AD34" s="238">
        <f t="shared" si="8"/>
        <v>0</v>
      </c>
      <c r="AE34" s="251"/>
      <c r="AF34" s="251"/>
      <c r="AG34" s="292">
        <f t="shared" si="0"/>
        <v>0</v>
      </c>
      <c r="AH34" s="251"/>
      <c r="AI34" s="251"/>
      <c r="AJ34" s="303"/>
      <c r="AK34" s="251"/>
      <c r="AL34" s="251"/>
      <c r="AM34" s="304"/>
      <c r="AN34" s="251"/>
      <c r="AO34" s="305"/>
      <c r="AP34" s="304"/>
      <c r="AQ34" s="251"/>
      <c r="AR34" s="304"/>
      <c r="AS34" s="251"/>
      <c r="AT34" s="251"/>
      <c r="AU34" s="306"/>
      <c r="AV34" s="307" t="b">
        <f t="shared" si="9"/>
        <v>0</v>
      </c>
      <c r="AW34" s="307">
        <f t="shared" si="10"/>
        <v>0</v>
      </c>
      <c r="AX34" s="301" t="str">
        <f t="shared" si="1"/>
        <v>Yes</v>
      </c>
      <c r="AY34" s="307">
        <f t="shared" si="2"/>
        <v>0</v>
      </c>
      <c r="AZ34" s="298"/>
      <c r="BA34" s="250"/>
      <c r="BB34" s="251"/>
      <c r="BC34" s="251"/>
      <c r="BD34" s="251"/>
      <c r="BE34" s="251"/>
      <c r="BF34" s="251"/>
    </row>
    <row r="35" spans="1:58" ht="15.75" customHeight="1" x14ac:dyDescent="0.2">
      <c r="A35" s="251"/>
      <c r="B35" s="251"/>
      <c r="C35" s="315"/>
      <c r="D35" s="311"/>
      <c r="E35" s="316"/>
      <c r="F35" s="301" t="str">
        <f t="shared" si="3"/>
        <v>INVALID</v>
      </c>
      <c r="G35" s="251"/>
      <c r="H35" s="251"/>
      <c r="I35" s="251"/>
      <c r="J35" s="251"/>
      <c r="K35" s="251"/>
      <c r="L35" s="251"/>
      <c r="M35" s="238" t="str">
        <f t="shared" si="4"/>
        <v>Not a SBITA</v>
      </c>
      <c r="N35" s="302"/>
      <c r="O35" s="251"/>
      <c r="P35" s="251"/>
      <c r="Q35" s="251"/>
      <c r="R35" s="251"/>
      <c r="S35" s="251"/>
      <c r="T35" s="251"/>
      <c r="U35" s="251"/>
      <c r="V35" s="251"/>
      <c r="W35" s="251"/>
      <c r="X35" s="251"/>
      <c r="Y35" s="251"/>
      <c r="Z35" s="251"/>
      <c r="AA35" s="292">
        <f t="shared" si="5"/>
        <v>0</v>
      </c>
      <c r="AB35" s="292">
        <f t="shared" si="6"/>
        <v>0</v>
      </c>
      <c r="AC35" s="292">
        <f t="shared" si="7"/>
        <v>0</v>
      </c>
      <c r="AD35" s="238">
        <f t="shared" si="8"/>
        <v>0</v>
      </c>
      <c r="AE35" s="251"/>
      <c r="AF35" s="251"/>
      <c r="AG35" s="292">
        <f t="shared" si="0"/>
        <v>0</v>
      </c>
      <c r="AH35" s="251"/>
      <c r="AI35" s="251"/>
      <c r="AJ35" s="303"/>
      <c r="AK35" s="251"/>
      <c r="AL35" s="251"/>
      <c r="AM35" s="304"/>
      <c r="AN35" s="251"/>
      <c r="AO35" s="305"/>
      <c r="AP35" s="304"/>
      <c r="AQ35" s="251"/>
      <c r="AR35" s="304"/>
      <c r="AS35" s="251"/>
      <c r="AT35" s="251"/>
      <c r="AU35" s="306"/>
      <c r="AV35" s="307" t="b">
        <f t="shared" si="9"/>
        <v>0</v>
      </c>
      <c r="AW35" s="307">
        <f t="shared" si="10"/>
        <v>0</v>
      </c>
      <c r="AX35" s="301" t="str">
        <f t="shared" si="1"/>
        <v>Yes</v>
      </c>
      <c r="AY35" s="307">
        <f t="shared" si="2"/>
        <v>0</v>
      </c>
      <c r="AZ35" s="298"/>
      <c r="BA35" s="250"/>
      <c r="BB35" s="251"/>
      <c r="BC35" s="251"/>
      <c r="BD35" s="251"/>
      <c r="BE35" s="251"/>
      <c r="BF35" s="251"/>
    </row>
    <row r="36" spans="1:58" ht="15.75" customHeight="1" x14ac:dyDescent="0.2">
      <c r="A36" s="251"/>
      <c r="B36" s="251"/>
      <c r="C36" s="315"/>
      <c r="D36" s="311"/>
      <c r="E36" s="316"/>
      <c r="F36" s="301" t="str">
        <f t="shared" si="3"/>
        <v>INVALID</v>
      </c>
      <c r="G36" s="251"/>
      <c r="H36" s="251"/>
      <c r="I36" s="251"/>
      <c r="J36" s="251"/>
      <c r="K36" s="251"/>
      <c r="L36" s="251"/>
      <c r="M36" s="238" t="str">
        <f t="shared" si="4"/>
        <v>Not a SBITA</v>
      </c>
      <c r="N36" s="302"/>
      <c r="O36" s="251"/>
      <c r="P36" s="251"/>
      <c r="Q36" s="251"/>
      <c r="R36" s="251"/>
      <c r="S36" s="251"/>
      <c r="T36" s="251"/>
      <c r="U36" s="251"/>
      <c r="V36" s="251"/>
      <c r="W36" s="251"/>
      <c r="X36" s="251"/>
      <c r="Y36" s="251"/>
      <c r="Z36" s="251"/>
      <c r="AA36" s="292">
        <f t="shared" si="5"/>
        <v>0</v>
      </c>
      <c r="AB36" s="292">
        <f t="shared" si="6"/>
        <v>0</v>
      </c>
      <c r="AC36" s="292">
        <f t="shared" si="7"/>
        <v>0</v>
      </c>
      <c r="AD36" s="238">
        <f t="shared" si="8"/>
        <v>0</v>
      </c>
      <c r="AE36" s="251"/>
      <c r="AF36" s="251"/>
      <c r="AG36" s="292">
        <f t="shared" si="0"/>
        <v>0</v>
      </c>
      <c r="AH36" s="251"/>
      <c r="AI36" s="251"/>
      <c r="AJ36" s="303"/>
      <c r="AK36" s="251"/>
      <c r="AL36" s="251"/>
      <c r="AM36" s="304"/>
      <c r="AN36" s="251"/>
      <c r="AO36" s="305"/>
      <c r="AP36" s="304"/>
      <c r="AQ36" s="251"/>
      <c r="AR36" s="304"/>
      <c r="AS36" s="251"/>
      <c r="AT36" s="251"/>
      <c r="AU36" s="306"/>
      <c r="AV36" s="307" t="b">
        <f t="shared" si="9"/>
        <v>0</v>
      </c>
      <c r="AW36" s="307">
        <f t="shared" si="10"/>
        <v>0</v>
      </c>
      <c r="AX36" s="301" t="str">
        <f t="shared" si="1"/>
        <v>Yes</v>
      </c>
      <c r="AY36" s="307">
        <f t="shared" si="2"/>
        <v>0</v>
      </c>
      <c r="AZ36" s="298"/>
      <c r="BA36" s="250"/>
      <c r="BB36" s="251"/>
      <c r="BC36" s="251"/>
      <c r="BD36" s="251"/>
      <c r="BE36" s="251"/>
      <c r="BF36" s="251"/>
    </row>
    <row r="37" spans="1:58" ht="15.75" customHeight="1" x14ac:dyDescent="0.2">
      <c r="A37" s="251"/>
      <c r="B37" s="251"/>
      <c r="C37" s="315"/>
      <c r="D37" s="311"/>
      <c r="E37" s="316"/>
      <c r="F37" s="301" t="str">
        <f t="shared" si="3"/>
        <v>INVALID</v>
      </c>
      <c r="G37" s="251"/>
      <c r="H37" s="251"/>
      <c r="I37" s="251"/>
      <c r="J37" s="251"/>
      <c r="K37" s="251"/>
      <c r="L37" s="251"/>
      <c r="M37" s="238" t="str">
        <f t="shared" si="4"/>
        <v>Not a SBITA</v>
      </c>
      <c r="N37" s="302"/>
      <c r="O37" s="251"/>
      <c r="P37" s="251"/>
      <c r="Q37" s="251"/>
      <c r="R37" s="251"/>
      <c r="S37" s="251"/>
      <c r="T37" s="251"/>
      <c r="U37" s="251"/>
      <c r="V37" s="251"/>
      <c r="W37" s="251"/>
      <c r="X37" s="251"/>
      <c r="Y37" s="251"/>
      <c r="Z37" s="251"/>
      <c r="AA37" s="292">
        <f t="shared" si="5"/>
        <v>0</v>
      </c>
      <c r="AB37" s="292">
        <f t="shared" si="6"/>
        <v>0</v>
      </c>
      <c r="AC37" s="292">
        <f t="shared" si="7"/>
        <v>0</v>
      </c>
      <c r="AD37" s="238">
        <f t="shared" si="8"/>
        <v>0</v>
      </c>
      <c r="AE37" s="251"/>
      <c r="AF37" s="251"/>
      <c r="AG37" s="292">
        <f t="shared" si="0"/>
        <v>0</v>
      </c>
      <c r="AH37" s="251"/>
      <c r="AI37" s="251"/>
      <c r="AJ37" s="303"/>
      <c r="AK37" s="251"/>
      <c r="AL37" s="251"/>
      <c r="AM37" s="304"/>
      <c r="AN37" s="251"/>
      <c r="AO37" s="305"/>
      <c r="AP37" s="304"/>
      <c r="AQ37" s="251"/>
      <c r="AR37" s="304"/>
      <c r="AS37" s="251"/>
      <c r="AT37" s="251"/>
      <c r="AU37" s="306"/>
      <c r="AV37" s="307" t="b">
        <f t="shared" si="9"/>
        <v>0</v>
      </c>
      <c r="AW37" s="307">
        <f t="shared" si="10"/>
        <v>0</v>
      </c>
      <c r="AX37" s="301" t="str">
        <f t="shared" si="1"/>
        <v>Yes</v>
      </c>
      <c r="AY37" s="307">
        <f t="shared" si="2"/>
        <v>0</v>
      </c>
      <c r="AZ37" s="298"/>
      <c r="BA37" s="250"/>
      <c r="BB37" s="251"/>
      <c r="BC37" s="251"/>
      <c r="BD37" s="251"/>
      <c r="BE37" s="251"/>
      <c r="BF37" s="251"/>
    </row>
    <row r="38" spans="1:58" ht="15.75" customHeight="1" x14ac:dyDescent="0.2">
      <c r="A38" s="251"/>
      <c r="B38" s="251"/>
      <c r="C38" s="315"/>
      <c r="D38" s="311"/>
      <c r="E38" s="316"/>
      <c r="F38" s="301" t="str">
        <f t="shared" si="3"/>
        <v>INVALID</v>
      </c>
      <c r="G38" s="251"/>
      <c r="H38" s="251"/>
      <c r="I38" s="251"/>
      <c r="J38" s="251"/>
      <c r="K38" s="251"/>
      <c r="L38" s="251"/>
      <c r="M38" s="238" t="str">
        <f t="shared" si="4"/>
        <v>Not a SBITA</v>
      </c>
      <c r="N38" s="302"/>
      <c r="O38" s="251"/>
      <c r="P38" s="251"/>
      <c r="Q38" s="251"/>
      <c r="R38" s="251"/>
      <c r="S38" s="251"/>
      <c r="T38" s="251"/>
      <c r="U38" s="251"/>
      <c r="V38" s="251"/>
      <c r="W38" s="251"/>
      <c r="X38" s="251"/>
      <c r="Y38" s="251"/>
      <c r="Z38" s="251"/>
      <c r="AA38" s="292">
        <f t="shared" si="5"/>
        <v>0</v>
      </c>
      <c r="AB38" s="292">
        <f t="shared" si="6"/>
        <v>0</v>
      </c>
      <c r="AC38" s="292">
        <f t="shared" si="7"/>
        <v>0</v>
      </c>
      <c r="AD38" s="238">
        <f t="shared" si="8"/>
        <v>0</v>
      </c>
      <c r="AE38" s="251"/>
      <c r="AF38" s="251"/>
      <c r="AG38" s="292">
        <f t="shared" si="0"/>
        <v>0</v>
      </c>
      <c r="AH38" s="251"/>
      <c r="AI38" s="251"/>
      <c r="AJ38" s="303"/>
      <c r="AK38" s="251"/>
      <c r="AL38" s="251"/>
      <c r="AM38" s="304"/>
      <c r="AN38" s="251"/>
      <c r="AO38" s="305"/>
      <c r="AP38" s="304"/>
      <c r="AQ38" s="251"/>
      <c r="AR38" s="304"/>
      <c r="AS38" s="251"/>
      <c r="AT38" s="251"/>
      <c r="AU38" s="306"/>
      <c r="AV38" s="307" t="b">
        <f t="shared" si="9"/>
        <v>0</v>
      </c>
      <c r="AW38" s="307">
        <f t="shared" si="10"/>
        <v>0</v>
      </c>
      <c r="AX38" s="301" t="str">
        <f t="shared" si="1"/>
        <v>Yes</v>
      </c>
      <c r="AY38" s="307">
        <f t="shared" si="2"/>
        <v>0</v>
      </c>
      <c r="AZ38" s="298"/>
      <c r="BA38" s="250"/>
      <c r="BB38" s="251"/>
      <c r="BC38" s="251"/>
      <c r="BD38" s="251"/>
      <c r="BE38" s="251"/>
      <c r="BF38" s="251"/>
    </row>
    <row r="39" spans="1:58" ht="15.75" customHeight="1" x14ac:dyDescent="0.2">
      <c r="A39" s="251"/>
      <c r="B39" s="251"/>
      <c r="C39" s="315"/>
      <c r="D39" s="311"/>
      <c r="E39" s="316"/>
      <c r="F39" s="301" t="str">
        <f t="shared" si="3"/>
        <v>INVALID</v>
      </c>
      <c r="G39" s="251"/>
      <c r="H39" s="251"/>
      <c r="I39" s="251"/>
      <c r="J39" s="251"/>
      <c r="K39" s="251"/>
      <c r="L39" s="251"/>
      <c r="M39" s="238" t="str">
        <f t="shared" si="4"/>
        <v>Not a SBITA</v>
      </c>
      <c r="N39" s="302"/>
      <c r="O39" s="251"/>
      <c r="P39" s="251"/>
      <c r="Q39" s="251"/>
      <c r="R39" s="251"/>
      <c r="S39" s="251"/>
      <c r="T39" s="251"/>
      <c r="U39" s="251"/>
      <c r="V39" s="251"/>
      <c r="W39" s="251"/>
      <c r="X39" s="251"/>
      <c r="Y39" s="251"/>
      <c r="Z39" s="251"/>
      <c r="AA39" s="292">
        <f t="shared" si="5"/>
        <v>0</v>
      </c>
      <c r="AB39" s="292">
        <f t="shared" si="6"/>
        <v>0</v>
      </c>
      <c r="AC39" s="292">
        <f t="shared" si="7"/>
        <v>0</v>
      </c>
      <c r="AD39" s="238">
        <f t="shared" si="8"/>
        <v>0</v>
      </c>
      <c r="AE39" s="251"/>
      <c r="AF39" s="251"/>
      <c r="AG39" s="292">
        <f t="shared" si="0"/>
        <v>0</v>
      </c>
      <c r="AH39" s="251"/>
      <c r="AI39" s="251"/>
      <c r="AJ39" s="303"/>
      <c r="AK39" s="251"/>
      <c r="AL39" s="251"/>
      <c r="AM39" s="304"/>
      <c r="AN39" s="251"/>
      <c r="AO39" s="305"/>
      <c r="AP39" s="304"/>
      <c r="AQ39" s="251"/>
      <c r="AR39" s="304"/>
      <c r="AS39" s="251"/>
      <c r="AT39" s="251"/>
      <c r="AU39" s="306"/>
      <c r="AV39" s="307" t="b">
        <f t="shared" si="9"/>
        <v>0</v>
      </c>
      <c r="AW39" s="307">
        <f t="shared" si="10"/>
        <v>0</v>
      </c>
      <c r="AX39" s="301" t="str">
        <f t="shared" si="1"/>
        <v>Yes</v>
      </c>
      <c r="AY39" s="307">
        <f t="shared" si="2"/>
        <v>0</v>
      </c>
      <c r="AZ39" s="298"/>
      <c r="BA39" s="250"/>
      <c r="BB39" s="251"/>
      <c r="BC39" s="251"/>
      <c r="BD39" s="251"/>
      <c r="BE39" s="251"/>
      <c r="BF39" s="251"/>
    </row>
    <row r="40" spans="1:58" ht="15.75" customHeight="1" x14ac:dyDescent="0.2">
      <c r="A40" s="251"/>
      <c r="B40" s="251"/>
      <c r="C40" s="315"/>
      <c r="D40" s="311"/>
      <c r="E40" s="316"/>
      <c r="F40" s="301" t="str">
        <f t="shared" si="3"/>
        <v>INVALID</v>
      </c>
      <c r="G40" s="251"/>
      <c r="H40" s="251"/>
      <c r="I40" s="251"/>
      <c r="J40" s="251"/>
      <c r="K40" s="251"/>
      <c r="L40" s="251"/>
      <c r="M40" s="238" t="str">
        <f t="shared" si="4"/>
        <v>Not a SBITA</v>
      </c>
      <c r="N40" s="302"/>
      <c r="O40" s="251"/>
      <c r="P40" s="251"/>
      <c r="Q40" s="251"/>
      <c r="R40" s="251"/>
      <c r="S40" s="251"/>
      <c r="T40" s="251"/>
      <c r="U40" s="251"/>
      <c r="V40" s="251"/>
      <c r="W40" s="251"/>
      <c r="X40" s="251"/>
      <c r="Y40" s="251"/>
      <c r="Z40" s="251"/>
      <c r="AA40" s="292">
        <f t="shared" si="5"/>
        <v>0</v>
      </c>
      <c r="AB40" s="292">
        <f t="shared" si="6"/>
        <v>0</v>
      </c>
      <c r="AC40" s="292">
        <f t="shared" si="7"/>
        <v>0</v>
      </c>
      <c r="AD40" s="238">
        <f t="shared" si="8"/>
        <v>0</v>
      </c>
      <c r="AE40" s="251"/>
      <c r="AF40" s="251"/>
      <c r="AG40" s="292">
        <f t="shared" si="0"/>
        <v>0</v>
      </c>
      <c r="AH40" s="251"/>
      <c r="AI40" s="251"/>
      <c r="AJ40" s="303"/>
      <c r="AK40" s="251"/>
      <c r="AL40" s="251"/>
      <c r="AM40" s="304"/>
      <c r="AN40" s="251"/>
      <c r="AO40" s="305"/>
      <c r="AP40" s="304"/>
      <c r="AQ40" s="251"/>
      <c r="AR40" s="304"/>
      <c r="AS40" s="251"/>
      <c r="AT40" s="251"/>
      <c r="AU40" s="306"/>
      <c r="AV40" s="307" t="b">
        <f t="shared" si="9"/>
        <v>0</v>
      </c>
      <c r="AW40" s="307">
        <f t="shared" si="10"/>
        <v>0</v>
      </c>
      <c r="AX40" s="301" t="str">
        <f t="shared" si="1"/>
        <v>Yes</v>
      </c>
      <c r="AY40" s="307">
        <f t="shared" si="2"/>
        <v>0</v>
      </c>
      <c r="AZ40" s="298"/>
      <c r="BA40" s="250"/>
      <c r="BB40" s="251"/>
      <c r="BC40" s="251"/>
      <c r="BD40" s="251"/>
      <c r="BE40" s="251"/>
      <c r="BF40" s="251"/>
    </row>
    <row r="41" spans="1:58" ht="15.75" customHeight="1" x14ac:dyDescent="0.2">
      <c r="A41" s="251"/>
      <c r="B41" s="251"/>
      <c r="C41" s="315"/>
      <c r="D41" s="311"/>
      <c r="E41" s="316"/>
      <c r="F41" s="301" t="str">
        <f t="shared" si="3"/>
        <v>INVALID</v>
      </c>
      <c r="G41" s="251"/>
      <c r="H41" s="251"/>
      <c r="I41" s="251"/>
      <c r="J41" s="251"/>
      <c r="K41" s="251"/>
      <c r="L41" s="251"/>
      <c r="M41" s="238" t="str">
        <f t="shared" si="4"/>
        <v>Not a SBITA</v>
      </c>
      <c r="N41" s="302"/>
      <c r="O41" s="251"/>
      <c r="P41" s="251"/>
      <c r="Q41" s="251"/>
      <c r="R41" s="251"/>
      <c r="S41" s="251"/>
      <c r="T41" s="251"/>
      <c r="U41" s="251"/>
      <c r="V41" s="251"/>
      <c r="W41" s="251"/>
      <c r="X41" s="251"/>
      <c r="Y41" s="251"/>
      <c r="Z41" s="251"/>
      <c r="AA41" s="292">
        <f t="shared" si="5"/>
        <v>0</v>
      </c>
      <c r="AB41" s="292">
        <f t="shared" si="6"/>
        <v>0</v>
      </c>
      <c r="AC41" s="292">
        <f t="shared" si="7"/>
        <v>0</v>
      </c>
      <c r="AD41" s="238">
        <f t="shared" si="8"/>
        <v>0</v>
      </c>
      <c r="AE41" s="251"/>
      <c r="AF41" s="251"/>
      <c r="AG41" s="292">
        <f t="shared" si="0"/>
        <v>0</v>
      </c>
      <c r="AH41" s="251"/>
      <c r="AI41" s="251"/>
      <c r="AJ41" s="303"/>
      <c r="AK41" s="251"/>
      <c r="AL41" s="251"/>
      <c r="AM41" s="304"/>
      <c r="AN41" s="251"/>
      <c r="AO41" s="305"/>
      <c r="AP41" s="304"/>
      <c r="AQ41" s="251"/>
      <c r="AR41" s="304"/>
      <c r="AS41" s="251"/>
      <c r="AT41" s="251"/>
      <c r="AU41" s="306"/>
      <c r="AV41" s="307" t="b">
        <f t="shared" si="9"/>
        <v>0</v>
      </c>
      <c r="AW41" s="307">
        <f t="shared" si="10"/>
        <v>0</v>
      </c>
      <c r="AX41" s="301" t="str">
        <f t="shared" si="1"/>
        <v>Yes</v>
      </c>
      <c r="AY41" s="307">
        <f t="shared" si="2"/>
        <v>0</v>
      </c>
      <c r="AZ41" s="298"/>
      <c r="BA41" s="250"/>
      <c r="BB41" s="251"/>
      <c r="BC41" s="251"/>
      <c r="BD41" s="251"/>
      <c r="BE41" s="251"/>
      <c r="BF41" s="251"/>
    </row>
    <row r="42" spans="1:58" ht="15.75" customHeight="1" x14ac:dyDescent="0.2">
      <c r="A42" s="251"/>
      <c r="B42" s="251"/>
      <c r="C42" s="315"/>
      <c r="D42" s="311"/>
      <c r="E42" s="316"/>
      <c r="F42" s="301" t="str">
        <f t="shared" si="3"/>
        <v>INVALID</v>
      </c>
      <c r="G42" s="251"/>
      <c r="H42" s="251"/>
      <c r="I42" s="251"/>
      <c r="J42" s="251"/>
      <c r="K42" s="251"/>
      <c r="L42" s="251"/>
      <c r="M42" s="238" t="str">
        <f t="shared" si="4"/>
        <v>Not a SBITA</v>
      </c>
      <c r="N42" s="302"/>
      <c r="O42" s="251"/>
      <c r="P42" s="251"/>
      <c r="Q42" s="251"/>
      <c r="R42" s="251"/>
      <c r="S42" s="251"/>
      <c r="T42" s="251"/>
      <c r="U42" s="251"/>
      <c r="V42" s="251"/>
      <c r="W42" s="251"/>
      <c r="X42" s="251"/>
      <c r="Y42" s="251"/>
      <c r="Z42" s="251"/>
      <c r="AA42" s="292">
        <f t="shared" si="5"/>
        <v>0</v>
      </c>
      <c r="AB42" s="292">
        <f t="shared" si="6"/>
        <v>0</v>
      </c>
      <c r="AC42" s="292">
        <f t="shared" si="7"/>
        <v>0</v>
      </c>
      <c r="AD42" s="238">
        <f t="shared" si="8"/>
        <v>0</v>
      </c>
      <c r="AE42" s="251"/>
      <c r="AF42" s="251"/>
      <c r="AG42" s="292">
        <f t="shared" si="0"/>
        <v>0</v>
      </c>
      <c r="AH42" s="251"/>
      <c r="AI42" s="251"/>
      <c r="AJ42" s="303"/>
      <c r="AK42" s="251"/>
      <c r="AL42" s="251"/>
      <c r="AM42" s="304"/>
      <c r="AN42" s="251"/>
      <c r="AO42" s="305"/>
      <c r="AP42" s="304"/>
      <c r="AQ42" s="251"/>
      <c r="AR42" s="304"/>
      <c r="AS42" s="251"/>
      <c r="AT42" s="251"/>
      <c r="AU42" s="306"/>
      <c r="AV42" s="307" t="b">
        <f t="shared" si="9"/>
        <v>0</v>
      </c>
      <c r="AW42" s="307">
        <f t="shared" si="10"/>
        <v>0</v>
      </c>
      <c r="AX42" s="301" t="str">
        <f t="shared" si="1"/>
        <v>Yes</v>
      </c>
      <c r="AY42" s="307">
        <f t="shared" si="2"/>
        <v>0</v>
      </c>
      <c r="AZ42" s="298"/>
      <c r="BA42" s="250"/>
      <c r="BB42" s="251"/>
      <c r="BC42" s="251"/>
      <c r="BD42" s="251"/>
      <c r="BE42" s="251"/>
      <c r="BF42" s="251"/>
    </row>
    <row r="43" spans="1:58" ht="15.75" customHeight="1" x14ac:dyDescent="0.2">
      <c r="A43" s="251"/>
      <c r="B43" s="251"/>
      <c r="C43" s="315"/>
      <c r="D43" s="311"/>
      <c r="E43" s="316"/>
      <c r="F43" s="301" t="str">
        <f t="shared" si="3"/>
        <v>INVALID</v>
      </c>
      <c r="G43" s="251"/>
      <c r="H43" s="251"/>
      <c r="I43" s="251"/>
      <c r="J43" s="251"/>
      <c r="K43" s="251"/>
      <c r="L43" s="251"/>
      <c r="M43" s="238" t="str">
        <f t="shared" si="4"/>
        <v>Not a SBITA</v>
      </c>
      <c r="N43" s="302"/>
      <c r="O43" s="251"/>
      <c r="P43" s="251"/>
      <c r="Q43" s="251"/>
      <c r="R43" s="251"/>
      <c r="S43" s="251"/>
      <c r="T43" s="251"/>
      <c r="U43" s="251"/>
      <c r="V43" s="251"/>
      <c r="W43" s="251"/>
      <c r="X43" s="251"/>
      <c r="Y43" s="251"/>
      <c r="Z43" s="251"/>
      <c r="AA43" s="292">
        <f t="shared" si="5"/>
        <v>0</v>
      </c>
      <c r="AB43" s="292">
        <f t="shared" si="6"/>
        <v>0</v>
      </c>
      <c r="AC43" s="292">
        <f t="shared" si="7"/>
        <v>0</v>
      </c>
      <c r="AD43" s="238">
        <f t="shared" si="8"/>
        <v>0</v>
      </c>
      <c r="AE43" s="251"/>
      <c r="AF43" s="251"/>
      <c r="AG43" s="292">
        <f t="shared" si="0"/>
        <v>0</v>
      </c>
      <c r="AH43" s="251"/>
      <c r="AI43" s="251"/>
      <c r="AJ43" s="303"/>
      <c r="AK43" s="251"/>
      <c r="AL43" s="251"/>
      <c r="AM43" s="304"/>
      <c r="AN43" s="251"/>
      <c r="AO43" s="305"/>
      <c r="AP43" s="304"/>
      <c r="AQ43" s="251"/>
      <c r="AR43" s="304"/>
      <c r="AS43" s="251"/>
      <c r="AT43" s="251"/>
      <c r="AU43" s="306"/>
      <c r="AV43" s="307" t="b">
        <f t="shared" si="9"/>
        <v>0</v>
      </c>
      <c r="AW43" s="307">
        <f t="shared" si="10"/>
        <v>0</v>
      </c>
      <c r="AX43" s="301" t="str">
        <f t="shared" si="1"/>
        <v>Yes</v>
      </c>
      <c r="AY43" s="307">
        <f t="shared" si="2"/>
        <v>0</v>
      </c>
      <c r="AZ43" s="298"/>
      <c r="BA43" s="250"/>
      <c r="BB43" s="251"/>
      <c r="BC43" s="251"/>
      <c r="BD43" s="251"/>
      <c r="BE43" s="251"/>
      <c r="BF43" s="251"/>
    </row>
    <row r="44" spans="1:58" ht="15.75" customHeight="1" x14ac:dyDescent="0.2">
      <c r="A44" s="251"/>
      <c r="B44" s="251"/>
      <c r="C44" s="315"/>
      <c r="D44" s="311"/>
      <c r="E44" s="316"/>
      <c r="F44" s="301" t="str">
        <f t="shared" si="3"/>
        <v>INVALID</v>
      </c>
      <c r="G44" s="251"/>
      <c r="H44" s="251"/>
      <c r="I44" s="251"/>
      <c r="J44" s="251"/>
      <c r="K44" s="251"/>
      <c r="L44" s="251"/>
      <c r="M44" s="238" t="str">
        <f t="shared" si="4"/>
        <v>Not a SBITA</v>
      </c>
      <c r="N44" s="302"/>
      <c r="O44" s="251"/>
      <c r="P44" s="251"/>
      <c r="Q44" s="251"/>
      <c r="R44" s="251"/>
      <c r="S44" s="251"/>
      <c r="T44" s="251"/>
      <c r="U44" s="251"/>
      <c r="V44" s="251"/>
      <c r="W44" s="251"/>
      <c r="X44" s="251"/>
      <c r="Y44" s="251"/>
      <c r="Z44" s="251"/>
      <c r="AA44" s="292">
        <f t="shared" si="5"/>
        <v>0</v>
      </c>
      <c r="AB44" s="292">
        <f t="shared" si="6"/>
        <v>0</v>
      </c>
      <c r="AC44" s="292">
        <f t="shared" si="7"/>
        <v>0</v>
      </c>
      <c r="AD44" s="238">
        <f t="shared" si="8"/>
        <v>0</v>
      </c>
      <c r="AE44" s="251"/>
      <c r="AF44" s="251"/>
      <c r="AG44" s="292">
        <f t="shared" si="0"/>
        <v>0</v>
      </c>
      <c r="AH44" s="251"/>
      <c r="AI44" s="251"/>
      <c r="AJ44" s="303"/>
      <c r="AK44" s="251"/>
      <c r="AL44" s="251"/>
      <c r="AM44" s="304"/>
      <c r="AN44" s="251"/>
      <c r="AO44" s="305"/>
      <c r="AP44" s="304"/>
      <c r="AQ44" s="251"/>
      <c r="AR44" s="304"/>
      <c r="AS44" s="251"/>
      <c r="AT44" s="251"/>
      <c r="AU44" s="306"/>
      <c r="AV44" s="307" t="b">
        <f t="shared" si="9"/>
        <v>0</v>
      </c>
      <c r="AW44" s="307">
        <f t="shared" si="10"/>
        <v>0</v>
      </c>
      <c r="AX44" s="301" t="str">
        <f t="shared" si="1"/>
        <v>Yes</v>
      </c>
      <c r="AY44" s="307">
        <f t="shared" si="2"/>
        <v>0</v>
      </c>
      <c r="AZ44" s="298"/>
      <c r="BA44" s="250"/>
      <c r="BB44" s="251"/>
      <c r="BC44" s="251"/>
      <c r="BD44" s="251"/>
      <c r="BE44" s="251"/>
      <c r="BF44" s="251"/>
    </row>
    <row r="45" spans="1:58" ht="15.75" customHeight="1" x14ac:dyDescent="0.2">
      <c r="A45" s="251"/>
      <c r="B45" s="251"/>
      <c r="C45" s="315"/>
      <c r="D45" s="311"/>
      <c r="E45" s="316"/>
      <c r="F45" s="301" t="str">
        <f t="shared" si="3"/>
        <v>INVALID</v>
      </c>
      <c r="G45" s="251"/>
      <c r="H45" s="251"/>
      <c r="I45" s="251"/>
      <c r="J45" s="251"/>
      <c r="K45" s="251"/>
      <c r="L45" s="251"/>
      <c r="M45" s="238" t="str">
        <f t="shared" si="4"/>
        <v>Not a SBITA</v>
      </c>
      <c r="N45" s="302"/>
      <c r="O45" s="251"/>
      <c r="P45" s="251"/>
      <c r="Q45" s="251"/>
      <c r="R45" s="251"/>
      <c r="S45" s="251"/>
      <c r="T45" s="251"/>
      <c r="U45" s="251"/>
      <c r="V45" s="251"/>
      <c r="W45" s="251"/>
      <c r="X45" s="251"/>
      <c r="Y45" s="251"/>
      <c r="Z45" s="251"/>
      <c r="AA45" s="292">
        <f t="shared" si="5"/>
        <v>0</v>
      </c>
      <c r="AB45" s="292">
        <f t="shared" si="6"/>
        <v>0</v>
      </c>
      <c r="AC45" s="292">
        <f t="shared" si="7"/>
        <v>0</v>
      </c>
      <c r="AD45" s="238">
        <f t="shared" si="8"/>
        <v>0</v>
      </c>
      <c r="AE45" s="251"/>
      <c r="AF45" s="251"/>
      <c r="AG45" s="292">
        <f t="shared" si="0"/>
        <v>0</v>
      </c>
      <c r="AH45" s="251"/>
      <c r="AI45" s="251"/>
      <c r="AJ45" s="303"/>
      <c r="AK45" s="251"/>
      <c r="AL45" s="251"/>
      <c r="AM45" s="304"/>
      <c r="AN45" s="251"/>
      <c r="AO45" s="305"/>
      <c r="AP45" s="304"/>
      <c r="AQ45" s="251"/>
      <c r="AR45" s="304"/>
      <c r="AS45" s="251"/>
      <c r="AT45" s="251"/>
      <c r="AU45" s="306"/>
      <c r="AV45" s="307" t="b">
        <f t="shared" si="9"/>
        <v>0</v>
      </c>
      <c r="AW45" s="307">
        <f t="shared" si="10"/>
        <v>0</v>
      </c>
      <c r="AX45" s="301" t="str">
        <f t="shared" si="1"/>
        <v>Yes</v>
      </c>
      <c r="AY45" s="307">
        <f t="shared" si="2"/>
        <v>0</v>
      </c>
      <c r="AZ45" s="298"/>
      <c r="BA45" s="250"/>
      <c r="BB45" s="251"/>
      <c r="BC45" s="251"/>
      <c r="BD45" s="251"/>
      <c r="BE45" s="251"/>
      <c r="BF45" s="251"/>
    </row>
    <row r="46" spans="1:58" ht="15.75" customHeight="1" x14ac:dyDescent="0.2">
      <c r="A46" s="251"/>
      <c r="B46" s="251"/>
      <c r="C46" s="315"/>
      <c r="D46" s="311"/>
      <c r="E46" s="316"/>
      <c r="F46" s="301" t="str">
        <f t="shared" si="3"/>
        <v>INVALID</v>
      </c>
      <c r="G46" s="251"/>
      <c r="H46" s="251"/>
      <c r="I46" s="251"/>
      <c r="J46" s="251"/>
      <c r="K46" s="251"/>
      <c r="L46" s="251"/>
      <c r="M46" s="238" t="str">
        <f t="shared" si="4"/>
        <v>Not a SBITA</v>
      </c>
      <c r="N46" s="302"/>
      <c r="O46" s="251"/>
      <c r="P46" s="251"/>
      <c r="Q46" s="251"/>
      <c r="R46" s="251"/>
      <c r="S46" s="251"/>
      <c r="T46" s="251"/>
      <c r="U46" s="251"/>
      <c r="V46" s="251"/>
      <c r="W46" s="251"/>
      <c r="X46" s="251"/>
      <c r="Y46" s="251"/>
      <c r="Z46" s="251"/>
      <c r="AA46" s="292">
        <f t="shared" si="5"/>
        <v>0</v>
      </c>
      <c r="AB46" s="292">
        <f t="shared" si="6"/>
        <v>0</v>
      </c>
      <c r="AC46" s="292">
        <f t="shared" si="7"/>
        <v>0</v>
      </c>
      <c r="AD46" s="238">
        <f t="shared" si="8"/>
        <v>0</v>
      </c>
      <c r="AE46" s="251"/>
      <c r="AF46" s="251"/>
      <c r="AG46" s="292">
        <f t="shared" si="0"/>
        <v>0</v>
      </c>
      <c r="AH46" s="251"/>
      <c r="AI46" s="251"/>
      <c r="AJ46" s="303"/>
      <c r="AK46" s="251"/>
      <c r="AL46" s="251"/>
      <c r="AM46" s="304"/>
      <c r="AN46" s="251"/>
      <c r="AO46" s="305"/>
      <c r="AP46" s="304"/>
      <c r="AQ46" s="251"/>
      <c r="AR46" s="304"/>
      <c r="AS46" s="251"/>
      <c r="AT46" s="251"/>
      <c r="AU46" s="306"/>
      <c r="AV46" s="307" t="b">
        <f t="shared" si="9"/>
        <v>0</v>
      </c>
      <c r="AW46" s="307">
        <f t="shared" si="10"/>
        <v>0</v>
      </c>
      <c r="AX46" s="301" t="str">
        <f t="shared" si="1"/>
        <v>Yes</v>
      </c>
      <c r="AY46" s="307">
        <f t="shared" si="2"/>
        <v>0</v>
      </c>
      <c r="AZ46" s="298"/>
      <c r="BA46" s="250"/>
      <c r="BB46" s="251"/>
      <c r="BC46" s="251"/>
      <c r="BD46" s="251"/>
      <c r="BE46" s="251"/>
      <c r="BF46" s="251"/>
    </row>
    <row r="47" spans="1:58" ht="15.75" customHeight="1" x14ac:dyDescent="0.2">
      <c r="A47" s="251"/>
      <c r="B47" s="251"/>
      <c r="C47" s="315"/>
      <c r="D47" s="311"/>
      <c r="E47" s="316"/>
      <c r="F47" s="301" t="str">
        <f t="shared" si="3"/>
        <v>INVALID</v>
      </c>
      <c r="G47" s="251"/>
      <c r="H47" s="251"/>
      <c r="I47" s="251"/>
      <c r="J47" s="251"/>
      <c r="K47" s="251"/>
      <c r="L47" s="251"/>
      <c r="M47" s="238" t="str">
        <f t="shared" si="4"/>
        <v>Not a SBITA</v>
      </c>
      <c r="N47" s="302"/>
      <c r="O47" s="251"/>
      <c r="P47" s="251"/>
      <c r="Q47" s="251"/>
      <c r="R47" s="251"/>
      <c r="S47" s="251"/>
      <c r="T47" s="251"/>
      <c r="U47" s="251"/>
      <c r="V47" s="251"/>
      <c r="W47" s="251"/>
      <c r="X47" s="251"/>
      <c r="Y47" s="251"/>
      <c r="Z47" s="251"/>
      <c r="AA47" s="292">
        <f t="shared" si="5"/>
        <v>0</v>
      </c>
      <c r="AB47" s="292">
        <f t="shared" si="6"/>
        <v>0</v>
      </c>
      <c r="AC47" s="292">
        <f t="shared" si="7"/>
        <v>0</v>
      </c>
      <c r="AD47" s="238">
        <f t="shared" si="8"/>
        <v>0</v>
      </c>
      <c r="AE47" s="251"/>
      <c r="AF47" s="251"/>
      <c r="AG47" s="292">
        <f t="shared" si="0"/>
        <v>0</v>
      </c>
      <c r="AH47" s="251"/>
      <c r="AI47" s="251"/>
      <c r="AJ47" s="303"/>
      <c r="AK47" s="251"/>
      <c r="AL47" s="251"/>
      <c r="AM47" s="304"/>
      <c r="AN47" s="251"/>
      <c r="AO47" s="305"/>
      <c r="AP47" s="304"/>
      <c r="AQ47" s="251"/>
      <c r="AR47" s="304"/>
      <c r="AS47" s="251"/>
      <c r="AT47" s="251"/>
      <c r="AU47" s="306"/>
      <c r="AV47" s="307" t="b">
        <f t="shared" si="9"/>
        <v>0</v>
      </c>
      <c r="AW47" s="307">
        <f t="shared" si="10"/>
        <v>0</v>
      </c>
      <c r="AX47" s="301" t="str">
        <f t="shared" si="1"/>
        <v>Yes</v>
      </c>
      <c r="AY47" s="307">
        <f t="shared" si="2"/>
        <v>0</v>
      </c>
      <c r="AZ47" s="298"/>
      <c r="BA47" s="250"/>
      <c r="BB47" s="251"/>
      <c r="BC47" s="251"/>
      <c r="BD47" s="251"/>
      <c r="BE47" s="251"/>
      <c r="BF47" s="251"/>
    </row>
    <row r="48" spans="1:58" ht="15.75" customHeight="1" x14ac:dyDescent="0.2">
      <c r="A48" s="251"/>
      <c r="B48" s="251"/>
      <c r="C48" s="315"/>
      <c r="D48" s="311"/>
      <c r="E48" s="316"/>
      <c r="F48" s="301" t="str">
        <f t="shared" si="3"/>
        <v>INVALID</v>
      </c>
      <c r="G48" s="251"/>
      <c r="H48" s="251"/>
      <c r="I48" s="251"/>
      <c r="J48" s="251"/>
      <c r="K48" s="251"/>
      <c r="L48" s="251"/>
      <c r="M48" s="238" t="str">
        <f t="shared" si="4"/>
        <v>Not a SBITA</v>
      </c>
      <c r="N48" s="302"/>
      <c r="O48" s="251"/>
      <c r="P48" s="251"/>
      <c r="Q48" s="251"/>
      <c r="R48" s="251"/>
      <c r="S48" s="251"/>
      <c r="T48" s="251"/>
      <c r="U48" s="251"/>
      <c r="V48" s="251"/>
      <c r="W48" s="251"/>
      <c r="X48" s="251"/>
      <c r="Y48" s="251"/>
      <c r="Z48" s="251"/>
      <c r="AA48" s="292">
        <f t="shared" si="5"/>
        <v>0</v>
      </c>
      <c r="AB48" s="292">
        <f t="shared" si="6"/>
        <v>0</v>
      </c>
      <c r="AC48" s="292">
        <f t="shared" si="7"/>
        <v>0</v>
      </c>
      <c r="AD48" s="238">
        <f t="shared" si="8"/>
        <v>0</v>
      </c>
      <c r="AE48" s="251"/>
      <c r="AF48" s="251"/>
      <c r="AG48" s="292">
        <f t="shared" si="0"/>
        <v>0</v>
      </c>
      <c r="AH48" s="251"/>
      <c r="AI48" s="251"/>
      <c r="AJ48" s="303"/>
      <c r="AK48" s="251"/>
      <c r="AL48" s="251"/>
      <c r="AM48" s="304"/>
      <c r="AN48" s="251"/>
      <c r="AO48" s="305"/>
      <c r="AP48" s="304"/>
      <c r="AQ48" s="251"/>
      <c r="AR48" s="304"/>
      <c r="AS48" s="251"/>
      <c r="AT48" s="251"/>
      <c r="AU48" s="306"/>
      <c r="AV48" s="307" t="b">
        <f t="shared" si="9"/>
        <v>0</v>
      </c>
      <c r="AW48" s="307">
        <f t="shared" si="10"/>
        <v>0</v>
      </c>
      <c r="AX48" s="301" t="str">
        <f t="shared" si="1"/>
        <v>Yes</v>
      </c>
      <c r="AY48" s="307">
        <f t="shared" si="2"/>
        <v>0</v>
      </c>
      <c r="AZ48" s="298"/>
      <c r="BA48" s="250"/>
      <c r="BB48" s="251"/>
      <c r="BC48" s="251"/>
      <c r="BD48" s="251"/>
      <c r="BE48" s="251"/>
      <c r="BF48" s="251"/>
    </row>
    <row r="49" spans="1:58" ht="15.75" customHeight="1" x14ac:dyDescent="0.2">
      <c r="A49" s="251"/>
      <c r="B49" s="251"/>
      <c r="C49" s="315"/>
      <c r="D49" s="311"/>
      <c r="E49" s="316"/>
      <c r="F49" s="301" t="str">
        <f t="shared" si="3"/>
        <v>INVALID</v>
      </c>
      <c r="G49" s="251"/>
      <c r="H49" s="251"/>
      <c r="I49" s="251"/>
      <c r="J49" s="251"/>
      <c r="K49" s="251"/>
      <c r="L49" s="251"/>
      <c r="M49" s="238" t="str">
        <f t="shared" si="4"/>
        <v>Not a SBITA</v>
      </c>
      <c r="N49" s="302"/>
      <c r="O49" s="251"/>
      <c r="P49" s="251"/>
      <c r="Q49" s="251"/>
      <c r="R49" s="251"/>
      <c r="S49" s="251"/>
      <c r="T49" s="251"/>
      <c r="U49" s="251"/>
      <c r="V49" s="251"/>
      <c r="W49" s="251"/>
      <c r="X49" s="251"/>
      <c r="Y49" s="251"/>
      <c r="Z49" s="251"/>
      <c r="AA49" s="292">
        <f t="shared" si="5"/>
        <v>0</v>
      </c>
      <c r="AB49" s="292">
        <f t="shared" si="6"/>
        <v>0</v>
      </c>
      <c r="AC49" s="292">
        <f t="shared" si="7"/>
        <v>0</v>
      </c>
      <c r="AD49" s="238">
        <f t="shared" si="8"/>
        <v>0</v>
      </c>
      <c r="AE49" s="251"/>
      <c r="AF49" s="251"/>
      <c r="AG49" s="292">
        <f t="shared" si="0"/>
        <v>0</v>
      </c>
      <c r="AH49" s="251"/>
      <c r="AI49" s="251"/>
      <c r="AJ49" s="303"/>
      <c r="AK49" s="251"/>
      <c r="AL49" s="251"/>
      <c r="AM49" s="304"/>
      <c r="AN49" s="251"/>
      <c r="AO49" s="305"/>
      <c r="AP49" s="304"/>
      <c r="AQ49" s="251"/>
      <c r="AR49" s="304"/>
      <c r="AS49" s="251"/>
      <c r="AT49" s="251"/>
      <c r="AU49" s="306"/>
      <c r="AV49" s="307" t="b">
        <f t="shared" si="9"/>
        <v>0</v>
      </c>
      <c r="AW49" s="307">
        <f t="shared" si="10"/>
        <v>0</v>
      </c>
      <c r="AX49" s="301" t="str">
        <f t="shared" si="1"/>
        <v>Yes</v>
      </c>
      <c r="AY49" s="307">
        <f t="shared" si="2"/>
        <v>0</v>
      </c>
      <c r="AZ49" s="298"/>
      <c r="BA49" s="250"/>
      <c r="BB49" s="251"/>
      <c r="BC49" s="251"/>
      <c r="BD49" s="251"/>
      <c r="BE49" s="251"/>
      <c r="BF49" s="251"/>
    </row>
    <row r="50" spans="1:58" ht="15.75" customHeight="1" x14ac:dyDescent="0.2">
      <c r="A50" s="251"/>
      <c r="B50" s="251"/>
      <c r="C50" s="315"/>
      <c r="D50" s="311"/>
      <c r="E50" s="316"/>
      <c r="F50" s="301" t="str">
        <f t="shared" si="3"/>
        <v>INVALID</v>
      </c>
      <c r="G50" s="251"/>
      <c r="H50" s="251"/>
      <c r="I50" s="251"/>
      <c r="J50" s="251"/>
      <c r="K50" s="251"/>
      <c r="L50" s="251"/>
      <c r="M50" s="238" t="str">
        <f t="shared" si="4"/>
        <v>Not a SBITA</v>
      </c>
      <c r="N50" s="302"/>
      <c r="O50" s="251"/>
      <c r="P50" s="251"/>
      <c r="Q50" s="251"/>
      <c r="R50" s="251"/>
      <c r="S50" s="251"/>
      <c r="T50" s="251"/>
      <c r="U50" s="251"/>
      <c r="V50" s="251"/>
      <c r="W50" s="251"/>
      <c r="X50" s="251"/>
      <c r="Y50" s="251"/>
      <c r="Z50" s="251"/>
      <c r="AA50" s="292">
        <f t="shared" si="5"/>
        <v>0</v>
      </c>
      <c r="AB50" s="292">
        <f t="shared" si="6"/>
        <v>0</v>
      </c>
      <c r="AC50" s="292">
        <f t="shared" si="7"/>
        <v>0</v>
      </c>
      <c r="AD50" s="238">
        <f t="shared" si="8"/>
        <v>0</v>
      </c>
      <c r="AE50" s="251"/>
      <c r="AF50" s="251"/>
      <c r="AG50" s="292">
        <f t="shared" si="0"/>
        <v>0</v>
      </c>
      <c r="AH50" s="251"/>
      <c r="AI50" s="251"/>
      <c r="AJ50" s="303"/>
      <c r="AK50" s="251"/>
      <c r="AL50" s="251"/>
      <c r="AM50" s="304"/>
      <c r="AN50" s="251"/>
      <c r="AO50" s="305"/>
      <c r="AP50" s="304"/>
      <c r="AQ50" s="251"/>
      <c r="AR50" s="304"/>
      <c r="AS50" s="251"/>
      <c r="AT50" s="251"/>
      <c r="AU50" s="306"/>
      <c r="AV50" s="307" t="b">
        <f t="shared" si="9"/>
        <v>0</v>
      </c>
      <c r="AW50" s="307">
        <f t="shared" si="10"/>
        <v>0</v>
      </c>
      <c r="AX50" s="301" t="str">
        <f t="shared" si="1"/>
        <v>Yes</v>
      </c>
      <c r="AY50" s="307">
        <f t="shared" si="2"/>
        <v>0</v>
      </c>
      <c r="AZ50" s="298"/>
      <c r="BA50" s="250"/>
      <c r="BB50" s="251"/>
      <c r="BC50" s="251"/>
      <c r="BD50" s="251"/>
      <c r="BE50" s="251"/>
      <c r="BF50" s="251"/>
    </row>
    <row r="51" spans="1:58" ht="15.75" customHeight="1" x14ac:dyDescent="0.2">
      <c r="A51" s="251"/>
      <c r="B51" s="251"/>
      <c r="C51" s="315"/>
      <c r="D51" s="311"/>
      <c r="E51" s="316"/>
      <c r="F51" s="301" t="str">
        <f t="shared" si="3"/>
        <v>INVALID</v>
      </c>
      <c r="G51" s="251"/>
      <c r="H51" s="251"/>
      <c r="I51" s="251"/>
      <c r="J51" s="251"/>
      <c r="K51" s="251"/>
      <c r="L51" s="251"/>
      <c r="M51" s="238" t="str">
        <f t="shared" si="4"/>
        <v>Not a SBITA</v>
      </c>
      <c r="N51" s="302"/>
      <c r="O51" s="251"/>
      <c r="P51" s="251"/>
      <c r="Q51" s="251"/>
      <c r="R51" s="251"/>
      <c r="S51" s="251"/>
      <c r="T51" s="251"/>
      <c r="U51" s="251"/>
      <c r="V51" s="251"/>
      <c r="W51" s="251"/>
      <c r="X51" s="251"/>
      <c r="Y51" s="251"/>
      <c r="Z51" s="251"/>
      <c r="AA51" s="292">
        <f t="shared" si="5"/>
        <v>0</v>
      </c>
      <c r="AB51" s="292">
        <f t="shared" si="6"/>
        <v>0</v>
      </c>
      <c r="AC51" s="292">
        <f t="shared" si="7"/>
        <v>0</v>
      </c>
      <c r="AD51" s="238">
        <f t="shared" si="8"/>
        <v>0</v>
      </c>
      <c r="AE51" s="251"/>
      <c r="AF51" s="251"/>
      <c r="AG51" s="292">
        <f t="shared" si="0"/>
        <v>0</v>
      </c>
      <c r="AH51" s="251"/>
      <c r="AI51" s="251"/>
      <c r="AJ51" s="303"/>
      <c r="AK51" s="251"/>
      <c r="AL51" s="251"/>
      <c r="AM51" s="304"/>
      <c r="AN51" s="251"/>
      <c r="AO51" s="305"/>
      <c r="AP51" s="304"/>
      <c r="AQ51" s="251"/>
      <c r="AR51" s="304"/>
      <c r="AS51" s="251"/>
      <c r="AT51" s="251"/>
      <c r="AU51" s="306"/>
      <c r="AV51" s="307" t="b">
        <f t="shared" si="9"/>
        <v>0</v>
      </c>
      <c r="AW51" s="307">
        <f t="shared" si="10"/>
        <v>0</v>
      </c>
      <c r="AX51" s="301" t="str">
        <f t="shared" si="1"/>
        <v>Yes</v>
      </c>
      <c r="AY51" s="307">
        <f t="shared" si="2"/>
        <v>0</v>
      </c>
      <c r="AZ51" s="298"/>
      <c r="BA51" s="250"/>
      <c r="BB51" s="251"/>
      <c r="BC51" s="251"/>
      <c r="BD51" s="251"/>
      <c r="BE51" s="251"/>
      <c r="BF51" s="251"/>
    </row>
    <row r="52" spans="1:58" ht="15.75" customHeight="1" x14ac:dyDescent="0.2">
      <c r="A52" s="251"/>
      <c r="B52" s="251"/>
      <c r="C52" s="315"/>
      <c r="D52" s="311"/>
      <c r="E52" s="316"/>
      <c r="F52" s="301" t="str">
        <f t="shared" si="3"/>
        <v>INVALID</v>
      </c>
      <c r="G52" s="251"/>
      <c r="H52" s="251"/>
      <c r="I52" s="251"/>
      <c r="J52" s="251"/>
      <c r="K52" s="251"/>
      <c r="L52" s="251"/>
      <c r="M52" s="238" t="str">
        <f t="shared" si="4"/>
        <v>Not a SBITA</v>
      </c>
      <c r="N52" s="302"/>
      <c r="O52" s="251"/>
      <c r="P52" s="251"/>
      <c r="Q52" s="251"/>
      <c r="R52" s="251"/>
      <c r="S52" s="251"/>
      <c r="T52" s="251"/>
      <c r="U52" s="251"/>
      <c r="V52" s="251"/>
      <c r="W52" s="251"/>
      <c r="X52" s="251"/>
      <c r="Y52" s="251"/>
      <c r="Z52" s="251"/>
      <c r="AA52" s="292">
        <f t="shared" si="5"/>
        <v>0</v>
      </c>
      <c r="AB52" s="292">
        <f t="shared" si="6"/>
        <v>0</v>
      </c>
      <c r="AC52" s="292">
        <f t="shared" si="7"/>
        <v>0</v>
      </c>
      <c r="AD52" s="238">
        <f t="shared" si="8"/>
        <v>0</v>
      </c>
      <c r="AE52" s="251"/>
      <c r="AF52" s="251"/>
      <c r="AG52" s="292">
        <f t="shared" si="0"/>
        <v>0</v>
      </c>
      <c r="AH52" s="251"/>
      <c r="AI52" s="251"/>
      <c r="AJ52" s="303"/>
      <c r="AK52" s="251"/>
      <c r="AL52" s="251"/>
      <c r="AM52" s="304"/>
      <c r="AN52" s="251"/>
      <c r="AO52" s="305"/>
      <c r="AP52" s="304"/>
      <c r="AQ52" s="251"/>
      <c r="AR52" s="304"/>
      <c r="AS52" s="251"/>
      <c r="AT52" s="251"/>
      <c r="AU52" s="306"/>
      <c r="AV52" s="307" t="b">
        <f t="shared" si="9"/>
        <v>0</v>
      </c>
      <c r="AW52" s="307">
        <f t="shared" si="10"/>
        <v>0</v>
      </c>
      <c r="AX52" s="301" t="str">
        <f t="shared" si="1"/>
        <v>Yes</v>
      </c>
      <c r="AY52" s="307">
        <f t="shared" si="2"/>
        <v>0</v>
      </c>
      <c r="AZ52" s="298"/>
      <c r="BA52" s="250"/>
      <c r="BB52" s="251"/>
      <c r="BC52" s="251"/>
      <c r="BD52" s="251"/>
      <c r="BE52" s="251"/>
      <c r="BF52" s="251"/>
    </row>
    <row r="53" spans="1:58" ht="15.75" customHeight="1" x14ac:dyDescent="0.2">
      <c r="A53" s="251"/>
      <c r="B53" s="251"/>
      <c r="C53" s="315"/>
      <c r="D53" s="311"/>
      <c r="E53" s="316"/>
      <c r="F53" s="301" t="str">
        <f t="shared" si="3"/>
        <v>INVALID</v>
      </c>
      <c r="G53" s="251"/>
      <c r="H53" s="251"/>
      <c r="I53" s="251"/>
      <c r="J53" s="251"/>
      <c r="K53" s="251"/>
      <c r="L53" s="251"/>
      <c r="M53" s="238" t="str">
        <f t="shared" si="4"/>
        <v>Not a SBITA</v>
      </c>
      <c r="N53" s="302"/>
      <c r="O53" s="251"/>
      <c r="P53" s="251"/>
      <c r="Q53" s="251"/>
      <c r="R53" s="251"/>
      <c r="S53" s="251"/>
      <c r="T53" s="251"/>
      <c r="U53" s="251"/>
      <c r="V53" s="251"/>
      <c r="W53" s="251"/>
      <c r="X53" s="251"/>
      <c r="Y53" s="251"/>
      <c r="Z53" s="251"/>
      <c r="AA53" s="292">
        <f t="shared" si="5"/>
        <v>0</v>
      </c>
      <c r="AB53" s="292">
        <f t="shared" si="6"/>
        <v>0</v>
      </c>
      <c r="AC53" s="292">
        <f t="shared" si="7"/>
        <v>0</v>
      </c>
      <c r="AD53" s="238">
        <f t="shared" si="8"/>
        <v>0</v>
      </c>
      <c r="AE53" s="251"/>
      <c r="AF53" s="251"/>
      <c r="AG53" s="292">
        <f t="shared" si="0"/>
        <v>0</v>
      </c>
      <c r="AH53" s="251"/>
      <c r="AI53" s="251"/>
      <c r="AJ53" s="303"/>
      <c r="AK53" s="251"/>
      <c r="AL53" s="251"/>
      <c r="AM53" s="304"/>
      <c r="AN53" s="251"/>
      <c r="AO53" s="305"/>
      <c r="AP53" s="304"/>
      <c r="AQ53" s="251"/>
      <c r="AR53" s="304"/>
      <c r="AS53" s="251"/>
      <c r="AT53" s="251"/>
      <c r="AU53" s="306"/>
      <c r="AV53" s="307" t="b">
        <f t="shared" si="9"/>
        <v>0</v>
      </c>
      <c r="AW53" s="307">
        <f t="shared" si="10"/>
        <v>0</v>
      </c>
      <c r="AX53" s="301" t="str">
        <f t="shared" si="1"/>
        <v>Yes</v>
      </c>
      <c r="AY53" s="307">
        <f t="shared" si="2"/>
        <v>0</v>
      </c>
      <c r="AZ53" s="298"/>
      <c r="BA53" s="250"/>
      <c r="BB53" s="251"/>
      <c r="BC53" s="251"/>
      <c r="BD53" s="251"/>
      <c r="BE53" s="251"/>
      <c r="BF53" s="251"/>
    </row>
    <row r="54" spans="1:58" ht="15.75" customHeight="1" x14ac:dyDescent="0.2">
      <c r="A54" s="251"/>
      <c r="B54" s="251"/>
      <c r="C54" s="315"/>
      <c r="D54" s="311"/>
      <c r="E54" s="316"/>
      <c r="F54" s="301" t="str">
        <f t="shared" si="3"/>
        <v>INVALID</v>
      </c>
      <c r="G54" s="251"/>
      <c r="H54" s="251"/>
      <c r="I54" s="251"/>
      <c r="J54" s="251"/>
      <c r="K54" s="251"/>
      <c r="L54" s="251"/>
      <c r="M54" s="238" t="str">
        <f t="shared" si="4"/>
        <v>Not a SBITA</v>
      </c>
      <c r="N54" s="302"/>
      <c r="O54" s="251"/>
      <c r="P54" s="251"/>
      <c r="Q54" s="251"/>
      <c r="R54" s="251"/>
      <c r="S54" s="251"/>
      <c r="T54" s="251"/>
      <c r="U54" s="251"/>
      <c r="V54" s="251"/>
      <c r="W54" s="251"/>
      <c r="X54" s="251"/>
      <c r="Y54" s="251"/>
      <c r="Z54" s="251"/>
      <c r="AA54" s="292">
        <f t="shared" si="5"/>
        <v>0</v>
      </c>
      <c r="AB54" s="292">
        <f t="shared" si="6"/>
        <v>0</v>
      </c>
      <c r="AC54" s="292">
        <f t="shared" si="7"/>
        <v>0</v>
      </c>
      <c r="AD54" s="238">
        <f t="shared" si="8"/>
        <v>0</v>
      </c>
      <c r="AE54" s="251"/>
      <c r="AF54" s="251"/>
      <c r="AG54" s="292">
        <f t="shared" si="0"/>
        <v>0</v>
      </c>
      <c r="AH54" s="251"/>
      <c r="AI54" s="251"/>
      <c r="AJ54" s="303"/>
      <c r="AK54" s="251"/>
      <c r="AL54" s="251"/>
      <c r="AM54" s="304"/>
      <c r="AN54" s="251"/>
      <c r="AO54" s="305"/>
      <c r="AP54" s="304"/>
      <c r="AQ54" s="251"/>
      <c r="AR54" s="304"/>
      <c r="AS54" s="251"/>
      <c r="AT54" s="251"/>
      <c r="AU54" s="306"/>
      <c r="AV54" s="307" t="b">
        <f t="shared" si="9"/>
        <v>0</v>
      </c>
      <c r="AW54" s="307">
        <f t="shared" si="10"/>
        <v>0</v>
      </c>
      <c r="AX54" s="301" t="str">
        <f t="shared" si="1"/>
        <v>Yes</v>
      </c>
      <c r="AY54" s="307">
        <f t="shared" si="2"/>
        <v>0</v>
      </c>
      <c r="AZ54" s="298"/>
      <c r="BA54" s="250"/>
      <c r="BB54" s="251"/>
      <c r="BC54" s="251"/>
      <c r="BD54" s="251"/>
      <c r="BE54" s="251"/>
      <c r="BF54" s="251"/>
    </row>
    <row r="55" spans="1:58" ht="15.75" customHeight="1" x14ac:dyDescent="0.2">
      <c r="A55" s="251"/>
      <c r="B55" s="251"/>
      <c r="C55" s="315"/>
      <c r="D55" s="311"/>
      <c r="E55" s="316"/>
      <c r="F55" s="301" t="str">
        <f t="shared" si="3"/>
        <v>INVALID</v>
      </c>
      <c r="G55" s="251"/>
      <c r="H55" s="251"/>
      <c r="I55" s="251"/>
      <c r="J55" s="251"/>
      <c r="K55" s="251"/>
      <c r="L55" s="251"/>
      <c r="M55" s="238" t="str">
        <f t="shared" si="4"/>
        <v>Not a SBITA</v>
      </c>
      <c r="N55" s="302"/>
      <c r="O55" s="251"/>
      <c r="P55" s="251"/>
      <c r="Q55" s="251"/>
      <c r="R55" s="251"/>
      <c r="S55" s="251"/>
      <c r="T55" s="251"/>
      <c r="U55" s="251"/>
      <c r="V55" s="251"/>
      <c r="W55" s="251"/>
      <c r="X55" s="251"/>
      <c r="Y55" s="251"/>
      <c r="Z55" s="251"/>
      <c r="AA55" s="292">
        <f t="shared" si="5"/>
        <v>0</v>
      </c>
      <c r="AB55" s="292">
        <f t="shared" si="6"/>
        <v>0</v>
      </c>
      <c r="AC55" s="292">
        <f t="shared" si="7"/>
        <v>0</v>
      </c>
      <c r="AD55" s="238">
        <f t="shared" si="8"/>
        <v>0</v>
      </c>
      <c r="AE55" s="251"/>
      <c r="AF55" s="251"/>
      <c r="AG55" s="292">
        <f t="shared" si="0"/>
        <v>0</v>
      </c>
      <c r="AH55" s="251"/>
      <c r="AI55" s="251"/>
      <c r="AJ55" s="303"/>
      <c r="AK55" s="251"/>
      <c r="AL55" s="251"/>
      <c r="AM55" s="304"/>
      <c r="AN55" s="251"/>
      <c r="AO55" s="305"/>
      <c r="AP55" s="304"/>
      <c r="AQ55" s="251"/>
      <c r="AR55" s="304"/>
      <c r="AS55" s="251"/>
      <c r="AT55" s="251"/>
      <c r="AU55" s="306"/>
      <c r="AV55" s="307" t="b">
        <f t="shared" si="9"/>
        <v>0</v>
      </c>
      <c r="AW55" s="307">
        <f t="shared" si="10"/>
        <v>0</v>
      </c>
      <c r="AX55" s="301" t="str">
        <f t="shared" si="1"/>
        <v>Yes</v>
      </c>
      <c r="AY55" s="307">
        <f t="shared" si="2"/>
        <v>0</v>
      </c>
      <c r="AZ55" s="298"/>
      <c r="BA55" s="250"/>
      <c r="BB55" s="251"/>
      <c r="BC55" s="251"/>
      <c r="BD55" s="251"/>
      <c r="BE55" s="251"/>
      <c r="BF55" s="251"/>
    </row>
    <row r="56" spans="1:58" ht="15.75" customHeight="1" x14ac:dyDescent="0.2">
      <c r="A56" s="251"/>
      <c r="B56" s="251"/>
      <c r="C56" s="315"/>
      <c r="D56" s="311"/>
      <c r="E56" s="316"/>
      <c r="F56" s="301" t="str">
        <f t="shared" si="3"/>
        <v>INVALID</v>
      </c>
      <c r="G56" s="251"/>
      <c r="H56" s="251"/>
      <c r="I56" s="251"/>
      <c r="J56" s="251"/>
      <c r="K56" s="251"/>
      <c r="L56" s="251"/>
      <c r="M56" s="238" t="str">
        <f t="shared" si="4"/>
        <v>Not a SBITA</v>
      </c>
      <c r="N56" s="302"/>
      <c r="O56" s="251"/>
      <c r="P56" s="251"/>
      <c r="Q56" s="251"/>
      <c r="R56" s="251"/>
      <c r="S56" s="251"/>
      <c r="T56" s="251"/>
      <c r="U56" s="251"/>
      <c r="V56" s="251"/>
      <c r="W56" s="251"/>
      <c r="X56" s="251"/>
      <c r="Y56" s="251"/>
      <c r="Z56" s="251"/>
      <c r="AA56" s="292">
        <f t="shared" si="5"/>
        <v>0</v>
      </c>
      <c r="AB56" s="292">
        <f t="shared" si="6"/>
        <v>0</v>
      </c>
      <c r="AC56" s="292">
        <f t="shared" si="7"/>
        <v>0</v>
      </c>
      <c r="AD56" s="238">
        <f t="shared" si="8"/>
        <v>0</v>
      </c>
      <c r="AE56" s="251"/>
      <c r="AF56" s="251"/>
      <c r="AG56" s="292">
        <f t="shared" si="0"/>
        <v>0</v>
      </c>
      <c r="AH56" s="251"/>
      <c r="AI56" s="251"/>
      <c r="AJ56" s="303"/>
      <c r="AK56" s="251"/>
      <c r="AL56" s="251"/>
      <c r="AM56" s="304"/>
      <c r="AN56" s="251"/>
      <c r="AO56" s="305"/>
      <c r="AP56" s="304"/>
      <c r="AQ56" s="251"/>
      <c r="AR56" s="304"/>
      <c r="AS56" s="251"/>
      <c r="AT56" s="251"/>
      <c r="AU56" s="306"/>
      <c r="AV56" s="307" t="b">
        <f t="shared" si="9"/>
        <v>0</v>
      </c>
      <c r="AW56" s="307">
        <f t="shared" si="10"/>
        <v>0</v>
      </c>
      <c r="AX56" s="301" t="str">
        <f t="shared" si="1"/>
        <v>Yes</v>
      </c>
      <c r="AY56" s="307">
        <f t="shared" si="2"/>
        <v>0</v>
      </c>
      <c r="AZ56" s="298"/>
      <c r="BA56" s="250"/>
      <c r="BB56" s="251"/>
      <c r="BC56" s="251"/>
      <c r="BD56" s="251"/>
      <c r="BE56" s="251"/>
      <c r="BF56" s="251"/>
    </row>
    <row r="57" spans="1:58" ht="15.75" customHeight="1" x14ac:dyDescent="0.2">
      <c r="A57" s="251"/>
      <c r="B57" s="251"/>
      <c r="C57" s="315"/>
      <c r="D57" s="311"/>
      <c r="E57" s="316"/>
      <c r="F57" s="301" t="str">
        <f t="shared" si="3"/>
        <v>INVALID</v>
      </c>
      <c r="G57" s="251"/>
      <c r="H57" s="251"/>
      <c r="I57" s="251"/>
      <c r="J57" s="251"/>
      <c r="K57" s="251"/>
      <c r="L57" s="251"/>
      <c r="M57" s="238" t="str">
        <f t="shared" si="4"/>
        <v>Not a SBITA</v>
      </c>
      <c r="N57" s="302"/>
      <c r="O57" s="251"/>
      <c r="P57" s="251"/>
      <c r="Q57" s="251"/>
      <c r="R57" s="251"/>
      <c r="S57" s="251"/>
      <c r="T57" s="251"/>
      <c r="U57" s="251"/>
      <c r="V57" s="251"/>
      <c r="W57" s="251"/>
      <c r="X57" s="251"/>
      <c r="Y57" s="251"/>
      <c r="Z57" s="251"/>
      <c r="AA57" s="292">
        <f t="shared" si="5"/>
        <v>0</v>
      </c>
      <c r="AB57" s="292">
        <f t="shared" si="6"/>
        <v>0</v>
      </c>
      <c r="AC57" s="292">
        <f t="shared" si="7"/>
        <v>0</v>
      </c>
      <c r="AD57" s="238">
        <f t="shared" si="8"/>
        <v>0</v>
      </c>
      <c r="AE57" s="251"/>
      <c r="AF57" s="251"/>
      <c r="AG57" s="292">
        <f t="shared" si="0"/>
        <v>0</v>
      </c>
      <c r="AH57" s="251"/>
      <c r="AI57" s="251"/>
      <c r="AJ57" s="303"/>
      <c r="AK57" s="251"/>
      <c r="AL57" s="251"/>
      <c r="AM57" s="304"/>
      <c r="AN57" s="251"/>
      <c r="AO57" s="305"/>
      <c r="AP57" s="304"/>
      <c r="AQ57" s="251"/>
      <c r="AR57" s="304"/>
      <c r="AS57" s="251"/>
      <c r="AT57" s="251"/>
      <c r="AU57" s="306"/>
      <c r="AV57" s="307" t="b">
        <f t="shared" si="9"/>
        <v>0</v>
      </c>
      <c r="AW57" s="307">
        <f t="shared" si="10"/>
        <v>0</v>
      </c>
      <c r="AX57" s="301" t="str">
        <f t="shared" si="1"/>
        <v>Yes</v>
      </c>
      <c r="AY57" s="307">
        <f t="shared" si="2"/>
        <v>0</v>
      </c>
      <c r="AZ57" s="298"/>
      <c r="BA57" s="250"/>
      <c r="BB57" s="251"/>
      <c r="BC57" s="251"/>
      <c r="BD57" s="251"/>
      <c r="BE57" s="251"/>
      <c r="BF57" s="251"/>
    </row>
    <row r="58" spans="1:58" ht="15.75" customHeight="1" x14ac:dyDescent="0.2">
      <c r="A58" s="251"/>
      <c r="B58" s="251"/>
      <c r="C58" s="315"/>
      <c r="D58" s="311"/>
      <c r="E58" s="316"/>
      <c r="F58" s="301" t="str">
        <f t="shared" si="3"/>
        <v>INVALID</v>
      </c>
      <c r="G58" s="251"/>
      <c r="H58" s="251"/>
      <c r="I58" s="251"/>
      <c r="J58" s="251"/>
      <c r="K58" s="251"/>
      <c r="L58" s="251"/>
      <c r="M58" s="238" t="str">
        <f t="shared" si="4"/>
        <v>Not a SBITA</v>
      </c>
      <c r="N58" s="302"/>
      <c r="O58" s="251"/>
      <c r="P58" s="251"/>
      <c r="Q58" s="251"/>
      <c r="R58" s="251"/>
      <c r="S58" s="251"/>
      <c r="T58" s="251"/>
      <c r="U58" s="251"/>
      <c r="V58" s="251"/>
      <c r="W58" s="251"/>
      <c r="X58" s="251"/>
      <c r="Y58" s="251"/>
      <c r="Z58" s="251"/>
      <c r="AA58" s="292">
        <f t="shared" si="5"/>
        <v>0</v>
      </c>
      <c r="AB58" s="292">
        <f t="shared" si="6"/>
        <v>0</v>
      </c>
      <c r="AC58" s="292">
        <f t="shared" si="7"/>
        <v>0</v>
      </c>
      <c r="AD58" s="238">
        <f t="shared" si="8"/>
        <v>0</v>
      </c>
      <c r="AE58" s="251"/>
      <c r="AF58" s="251"/>
      <c r="AG58" s="292">
        <f t="shared" si="0"/>
        <v>0</v>
      </c>
      <c r="AH58" s="251"/>
      <c r="AI58" s="251"/>
      <c r="AJ58" s="303"/>
      <c r="AK58" s="251"/>
      <c r="AL58" s="251"/>
      <c r="AM58" s="304"/>
      <c r="AN58" s="251"/>
      <c r="AO58" s="305"/>
      <c r="AP58" s="304"/>
      <c r="AQ58" s="251"/>
      <c r="AR58" s="304"/>
      <c r="AS58" s="251"/>
      <c r="AT58" s="251"/>
      <c r="AU58" s="306"/>
      <c r="AV58" s="307" t="b">
        <f t="shared" si="9"/>
        <v>0</v>
      </c>
      <c r="AW58" s="307">
        <f t="shared" si="10"/>
        <v>0</v>
      </c>
      <c r="AX58" s="301" t="str">
        <f t="shared" si="1"/>
        <v>Yes</v>
      </c>
      <c r="AY58" s="307">
        <f t="shared" si="2"/>
        <v>0</v>
      </c>
      <c r="AZ58" s="298"/>
      <c r="BA58" s="250"/>
      <c r="BB58" s="251"/>
      <c r="BC58" s="251"/>
      <c r="BD58" s="251"/>
      <c r="BE58" s="251"/>
      <c r="BF58" s="251"/>
    </row>
    <row r="59" spans="1:58" ht="15.75" customHeight="1" x14ac:dyDescent="0.2">
      <c r="A59" s="251"/>
      <c r="B59" s="251"/>
      <c r="C59" s="315"/>
      <c r="D59" s="311"/>
      <c r="E59" s="316"/>
      <c r="F59" s="301" t="str">
        <f t="shared" si="3"/>
        <v>INVALID</v>
      </c>
      <c r="G59" s="251"/>
      <c r="H59" s="251"/>
      <c r="I59" s="251"/>
      <c r="J59" s="251"/>
      <c r="K59" s="251"/>
      <c r="L59" s="251"/>
      <c r="M59" s="238" t="str">
        <f t="shared" si="4"/>
        <v>Not a SBITA</v>
      </c>
      <c r="N59" s="302"/>
      <c r="O59" s="251"/>
      <c r="P59" s="251"/>
      <c r="Q59" s="251"/>
      <c r="R59" s="251"/>
      <c r="S59" s="251"/>
      <c r="T59" s="251"/>
      <c r="U59" s="251"/>
      <c r="V59" s="251"/>
      <c r="W59" s="251"/>
      <c r="X59" s="251"/>
      <c r="Y59" s="251"/>
      <c r="Z59" s="251"/>
      <c r="AA59" s="292">
        <f t="shared" si="5"/>
        <v>0</v>
      </c>
      <c r="AB59" s="292">
        <f t="shared" si="6"/>
        <v>0</v>
      </c>
      <c r="AC59" s="292">
        <f t="shared" si="7"/>
        <v>0</v>
      </c>
      <c r="AD59" s="238">
        <f t="shared" si="8"/>
        <v>0</v>
      </c>
      <c r="AE59" s="251"/>
      <c r="AF59" s="251"/>
      <c r="AG59" s="292">
        <f t="shared" si="0"/>
        <v>0</v>
      </c>
      <c r="AH59" s="251"/>
      <c r="AI59" s="251"/>
      <c r="AJ59" s="303"/>
      <c r="AK59" s="251"/>
      <c r="AL59" s="251"/>
      <c r="AM59" s="304"/>
      <c r="AN59" s="251"/>
      <c r="AO59" s="305"/>
      <c r="AP59" s="304"/>
      <c r="AQ59" s="251"/>
      <c r="AR59" s="304"/>
      <c r="AS59" s="251"/>
      <c r="AT59" s="251"/>
      <c r="AU59" s="306"/>
      <c r="AV59" s="307" t="b">
        <f t="shared" si="9"/>
        <v>0</v>
      </c>
      <c r="AW59" s="307">
        <f t="shared" si="10"/>
        <v>0</v>
      </c>
      <c r="AX59" s="301" t="str">
        <f t="shared" si="1"/>
        <v>Yes</v>
      </c>
      <c r="AY59" s="307">
        <f t="shared" si="2"/>
        <v>0</v>
      </c>
      <c r="AZ59" s="298"/>
      <c r="BA59" s="250"/>
      <c r="BB59" s="251"/>
      <c r="BC59" s="251"/>
      <c r="BD59" s="251"/>
      <c r="BE59" s="251"/>
      <c r="BF59" s="251"/>
    </row>
    <row r="60" spans="1:58" ht="15.75" customHeight="1" x14ac:dyDescent="0.2">
      <c r="A60" s="251"/>
      <c r="B60" s="251"/>
      <c r="C60" s="315"/>
      <c r="D60" s="311"/>
      <c r="E60" s="316"/>
      <c r="F60" s="301" t="str">
        <f t="shared" si="3"/>
        <v>INVALID</v>
      </c>
      <c r="G60" s="251"/>
      <c r="H60" s="251"/>
      <c r="I60" s="251"/>
      <c r="J60" s="251"/>
      <c r="K60" s="251"/>
      <c r="L60" s="251"/>
      <c r="M60" s="238" t="str">
        <f t="shared" si="4"/>
        <v>Not a SBITA</v>
      </c>
      <c r="N60" s="302"/>
      <c r="O60" s="251"/>
      <c r="P60" s="251"/>
      <c r="Q60" s="251"/>
      <c r="R60" s="251"/>
      <c r="S60" s="251"/>
      <c r="T60" s="251"/>
      <c r="U60" s="251"/>
      <c r="V60" s="251"/>
      <c r="W60" s="251"/>
      <c r="X60" s="251"/>
      <c r="Y60" s="251"/>
      <c r="Z60" s="251"/>
      <c r="AA60" s="292">
        <f t="shared" si="5"/>
        <v>0</v>
      </c>
      <c r="AB60" s="292">
        <f t="shared" si="6"/>
        <v>0</v>
      </c>
      <c r="AC60" s="292">
        <f t="shared" si="7"/>
        <v>0</v>
      </c>
      <c r="AD60" s="238">
        <f t="shared" si="8"/>
        <v>0</v>
      </c>
      <c r="AE60" s="251"/>
      <c r="AF60" s="251"/>
      <c r="AG60" s="292">
        <f t="shared" si="0"/>
        <v>0</v>
      </c>
      <c r="AH60" s="251"/>
      <c r="AI60" s="251"/>
      <c r="AJ60" s="303"/>
      <c r="AK60" s="251"/>
      <c r="AL60" s="251"/>
      <c r="AM60" s="304"/>
      <c r="AN60" s="251"/>
      <c r="AO60" s="305"/>
      <c r="AP60" s="304"/>
      <c r="AQ60" s="251"/>
      <c r="AR60" s="304"/>
      <c r="AS60" s="251"/>
      <c r="AT60" s="251"/>
      <c r="AU60" s="306"/>
      <c r="AV60" s="307" t="b">
        <f t="shared" si="9"/>
        <v>0</v>
      </c>
      <c r="AW60" s="307">
        <f t="shared" si="10"/>
        <v>0</v>
      </c>
      <c r="AX60" s="301" t="str">
        <f t="shared" si="1"/>
        <v>Yes</v>
      </c>
      <c r="AY60" s="307">
        <f t="shared" si="2"/>
        <v>0</v>
      </c>
      <c r="AZ60" s="298"/>
      <c r="BA60" s="250"/>
      <c r="BB60" s="251"/>
      <c r="BC60" s="251"/>
      <c r="BD60" s="251"/>
      <c r="BE60" s="251"/>
      <c r="BF60" s="251"/>
    </row>
    <row r="61" spans="1:58" ht="15.75" customHeight="1" x14ac:dyDescent="0.2">
      <c r="A61" s="251"/>
      <c r="B61" s="251"/>
      <c r="C61" s="315"/>
      <c r="D61" s="311"/>
      <c r="E61" s="316"/>
      <c r="F61" s="301" t="str">
        <f t="shared" si="3"/>
        <v>INVALID</v>
      </c>
      <c r="G61" s="251"/>
      <c r="H61" s="251"/>
      <c r="I61" s="251"/>
      <c r="J61" s="251"/>
      <c r="K61" s="251"/>
      <c r="L61" s="251"/>
      <c r="M61" s="238" t="str">
        <f t="shared" si="4"/>
        <v>Not a SBITA</v>
      </c>
      <c r="N61" s="302"/>
      <c r="O61" s="251"/>
      <c r="P61" s="251"/>
      <c r="Q61" s="251"/>
      <c r="R61" s="251"/>
      <c r="S61" s="251"/>
      <c r="T61" s="251"/>
      <c r="U61" s="251"/>
      <c r="V61" s="251"/>
      <c r="W61" s="251"/>
      <c r="X61" s="251"/>
      <c r="Y61" s="251"/>
      <c r="Z61" s="251"/>
      <c r="AA61" s="292">
        <f t="shared" si="5"/>
        <v>0</v>
      </c>
      <c r="AB61" s="292">
        <f t="shared" si="6"/>
        <v>0</v>
      </c>
      <c r="AC61" s="292">
        <f t="shared" si="7"/>
        <v>0</v>
      </c>
      <c r="AD61" s="238">
        <f t="shared" si="8"/>
        <v>0</v>
      </c>
      <c r="AE61" s="251"/>
      <c r="AF61" s="251"/>
      <c r="AG61" s="292">
        <f t="shared" si="0"/>
        <v>0</v>
      </c>
      <c r="AH61" s="251"/>
      <c r="AI61" s="251"/>
      <c r="AJ61" s="303"/>
      <c r="AK61" s="251"/>
      <c r="AL61" s="251"/>
      <c r="AM61" s="304"/>
      <c r="AN61" s="251"/>
      <c r="AO61" s="305"/>
      <c r="AP61" s="304"/>
      <c r="AQ61" s="251"/>
      <c r="AR61" s="304"/>
      <c r="AS61" s="251"/>
      <c r="AT61" s="251"/>
      <c r="AU61" s="306"/>
      <c r="AV61" s="307" t="b">
        <f t="shared" si="9"/>
        <v>0</v>
      </c>
      <c r="AW61" s="307">
        <f t="shared" si="10"/>
        <v>0</v>
      </c>
      <c r="AX61" s="301" t="str">
        <f t="shared" si="1"/>
        <v>Yes</v>
      </c>
      <c r="AY61" s="307">
        <f t="shared" si="2"/>
        <v>0</v>
      </c>
      <c r="AZ61" s="298"/>
      <c r="BA61" s="250"/>
      <c r="BB61" s="251"/>
      <c r="BC61" s="251"/>
      <c r="BD61" s="251"/>
      <c r="BE61" s="251"/>
      <c r="BF61" s="251"/>
    </row>
    <row r="62" spans="1:58" ht="15.75" customHeight="1" x14ac:dyDescent="0.2">
      <c r="A62" s="251"/>
      <c r="B62" s="251"/>
      <c r="C62" s="315"/>
      <c r="D62" s="311"/>
      <c r="E62" s="316"/>
      <c r="F62" s="301" t="str">
        <f t="shared" si="3"/>
        <v>INVALID</v>
      </c>
      <c r="G62" s="251"/>
      <c r="H62" s="251"/>
      <c r="I62" s="251"/>
      <c r="J62" s="251"/>
      <c r="K62" s="251"/>
      <c r="L62" s="251"/>
      <c r="M62" s="238" t="str">
        <f t="shared" si="4"/>
        <v>Not a SBITA</v>
      </c>
      <c r="N62" s="302"/>
      <c r="O62" s="251"/>
      <c r="P62" s="251"/>
      <c r="Q62" s="251"/>
      <c r="R62" s="251"/>
      <c r="S62" s="251"/>
      <c r="T62" s="251"/>
      <c r="U62" s="251"/>
      <c r="V62" s="251"/>
      <c r="W62" s="251"/>
      <c r="X62" s="251"/>
      <c r="Y62" s="251"/>
      <c r="Z62" s="251"/>
      <c r="AA62" s="292">
        <f t="shared" si="5"/>
        <v>0</v>
      </c>
      <c r="AB62" s="292">
        <f t="shared" si="6"/>
        <v>0</v>
      </c>
      <c r="AC62" s="292">
        <f t="shared" si="7"/>
        <v>0</v>
      </c>
      <c r="AD62" s="238">
        <f t="shared" si="8"/>
        <v>0</v>
      </c>
      <c r="AE62" s="251"/>
      <c r="AF62" s="251"/>
      <c r="AG62" s="292">
        <f t="shared" si="0"/>
        <v>0</v>
      </c>
      <c r="AH62" s="251"/>
      <c r="AI62" s="251"/>
      <c r="AJ62" s="303"/>
      <c r="AK62" s="251"/>
      <c r="AL62" s="251"/>
      <c r="AM62" s="304"/>
      <c r="AN62" s="251"/>
      <c r="AO62" s="305"/>
      <c r="AP62" s="304"/>
      <c r="AQ62" s="251"/>
      <c r="AR62" s="304"/>
      <c r="AS62" s="251"/>
      <c r="AT62" s="251"/>
      <c r="AU62" s="306"/>
      <c r="AV62" s="307" t="b">
        <f t="shared" si="9"/>
        <v>0</v>
      </c>
      <c r="AW62" s="307">
        <f t="shared" si="10"/>
        <v>0</v>
      </c>
      <c r="AX62" s="301" t="str">
        <f t="shared" si="1"/>
        <v>Yes</v>
      </c>
      <c r="AY62" s="307">
        <f t="shared" si="2"/>
        <v>0</v>
      </c>
      <c r="AZ62" s="298"/>
      <c r="BA62" s="250"/>
      <c r="BB62" s="251"/>
      <c r="BC62" s="251"/>
      <c r="BD62" s="251"/>
      <c r="BE62" s="251"/>
      <c r="BF62" s="251"/>
    </row>
    <row r="63" spans="1:58" ht="15.75" customHeight="1" x14ac:dyDescent="0.2">
      <c r="A63" s="251"/>
      <c r="B63" s="251"/>
      <c r="C63" s="315"/>
      <c r="D63" s="311"/>
      <c r="E63" s="316"/>
      <c r="F63" s="301" t="str">
        <f t="shared" si="3"/>
        <v>INVALID</v>
      </c>
      <c r="G63" s="251"/>
      <c r="H63" s="251"/>
      <c r="I63" s="251"/>
      <c r="J63" s="251"/>
      <c r="K63" s="251"/>
      <c r="L63" s="251"/>
      <c r="M63" s="238" t="str">
        <f t="shared" si="4"/>
        <v>Not a SBITA</v>
      </c>
      <c r="N63" s="302"/>
      <c r="O63" s="251"/>
      <c r="P63" s="251"/>
      <c r="Q63" s="251"/>
      <c r="R63" s="251"/>
      <c r="S63" s="251"/>
      <c r="T63" s="251"/>
      <c r="U63" s="251"/>
      <c r="V63" s="251"/>
      <c r="W63" s="251"/>
      <c r="X63" s="251"/>
      <c r="Y63" s="251"/>
      <c r="Z63" s="251"/>
      <c r="AA63" s="292">
        <f t="shared" si="5"/>
        <v>0</v>
      </c>
      <c r="AB63" s="292">
        <f t="shared" si="6"/>
        <v>0</v>
      </c>
      <c r="AC63" s="292">
        <f t="shared" si="7"/>
        <v>0</v>
      </c>
      <c r="AD63" s="238">
        <f t="shared" si="8"/>
        <v>0</v>
      </c>
      <c r="AE63" s="251"/>
      <c r="AF63" s="251"/>
      <c r="AG63" s="292">
        <f t="shared" si="0"/>
        <v>0</v>
      </c>
      <c r="AH63" s="251"/>
      <c r="AI63" s="251"/>
      <c r="AJ63" s="303"/>
      <c r="AK63" s="251"/>
      <c r="AL63" s="251"/>
      <c r="AM63" s="304"/>
      <c r="AN63" s="251"/>
      <c r="AO63" s="305"/>
      <c r="AP63" s="304"/>
      <c r="AQ63" s="251"/>
      <c r="AR63" s="304"/>
      <c r="AS63" s="251"/>
      <c r="AT63" s="251"/>
      <c r="AU63" s="306"/>
      <c r="AV63" s="307" t="b">
        <f t="shared" si="9"/>
        <v>0</v>
      </c>
      <c r="AW63" s="307">
        <f t="shared" si="10"/>
        <v>0</v>
      </c>
      <c r="AX63" s="301" t="str">
        <f t="shared" si="1"/>
        <v>Yes</v>
      </c>
      <c r="AY63" s="307">
        <f t="shared" si="2"/>
        <v>0</v>
      </c>
      <c r="AZ63" s="298"/>
      <c r="BA63" s="250"/>
      <c r="BB63" s="251"/>
      <c r="BC63" s="251"/>
      <c r="BD63" s="251"/>
      <c r="BE63" s="251"/>
      <c r="BF63" s="251"/>
    </row>
    <row r="64" spans="1:58" ht="15.75" customHeight="1" x14ac:dyDescent="0.2">
      <c r="A64" s="251"/>
      <c r="B64" s="251"/>
      <c r="C64" s="315"/>
      <c r="D64" s="311"/>
      <c r="E64" s="316"/>
      <c r="F64" s="301" t="str">
        <f t="shared" si="3"/>
        <v>INVALID</v>
      </c>
      <c r="G64" s="251"/>
      <c r="H64" s="251"/>
      <c r="I64" s="251"/>
      <c r="J64" s="251"/>
      <c r="K64" s="251"/>
      <c r="L64" s="251"/>
      <c r="M64" s="238" t="str">
        <f t="shared" si="4"/>
        <v>Not a SBITA</v>
      </c>
      <c r="N64" s="302"/>
      <c r="O64" s="251"/>
      <c r="P64" s="251"/>
      <c r="Q64" s="251"/>
      <c r="R64" s="251"/>
      <c r="S64" s="251"/>
      <c r="T64" s="251"/>
      <c r="U64" s="251"/>
      <c r="V64" s="251"/>
      <c r="W64" s="251"/>
      <c r="X64" s="251"/>
      <c r="Y64" s="251"/>
      <c r="Z64" s="251"/>
      <c r="AA64" s="292">
        <f t="shared" si="5"/>
        <v>0</v>
      </c>
      <c r="AB64" s="292">
        <f t="shared" si="6"/>
        <v>0</v>
      </c>
      <c r="AC64" s="292">
        <f t="shared" si="7"/>
        <v>0</v>
      </c>
      <c r="AD64" s="238">
        <f t="shared" si="8"/>
        <v>0</v>
      </c>
      <c r="AE64" s="251"/>
      <c r="AF64" s="251"/>
      <c r="AG64" s="292">
        <f t="shared" si="0"/>
        <v>0</v>
      </c>
      <c r="AH64" s="251"/>
      <c r="AI64" s="251"/>
      <c r="AJ64" s="303"/>
      <c r="AK64" s="251"/>
      <c r="AL64" s="251"/>
      <c r="AM64" s="304"/>
      <c r="AN64" s="251"/>
      <c r="AO64" s="305"/>
      <c r="AP64" s="304"/>
      <c r="AQ64" s="251"/>
      <c r="AR64" s="304"/>
      <c r="AS64" s="251"/>
      <c r="AT64" s="251"/>
      <c r="AU64" s="306"/>
      <c r="AV64" s="307" t="b">
        <f t="shared" si="9"/>
        <v>0</v>
      </c>
      <c r="AW64" s="307">
        <f t="shared" si="10"/>
        <v>0</v>
      </c>
      <c r="AX64" s="301" t="str">
        <f t="shared" si="1"/>
        <v>Yes</v>
      </c>
      <c r="AY64" s="307">
        <f t="shared" si="2"/>
        <v>0</v>
      </c>
      <c r="AZ64" s="298"/>
      <c r="BA64" s="250"/>
      <c r="BB64" s="251"/>
      <c r="BC64" s="251"/>
      <c r="BD64" s="251"/>
      <c r="BE64" s="251"/>
      <c r="BF64" s="251"/>
    </row>
    <row r="65" spans="1:58" ht="15.75" customHeight="1" x14ac:dyDescent="0.2">
      <c r="A65" s="251"/>
      <c r="B65" s="251"/>
      <c r="C65" s="315"/>
      <c r="D65" s="311"/>
      <c r="E65" s="316"/>
      <c r="F65" s="301" t="str">
        <f t="shared" si="3"/>
        <v>INVALID</v>
      </c>
      <c r="G65" s="251"/>
      <c r="H65" s="251"/>
      <c r="I65" s="251"/>
      <c r="J65" s="251"/>
      <c r="K65" s="251"/>
      <c r="L65" s="251"/>
      <c r="M65" s="238" t="str">
        <f t="shared" si="4"/>
        <v>Not a SBITA</v>
      </c>
      <c r="N65" s="302"/>
      <c r="O65" s="251"/>
      <c r="P65" s="251"/>
      <c r="Q65" s="251"/>
      <c r="R65" s="251"/>
      <c r="S65" s="251"/>
      <c r="T65" s="251"/>
      <c r="U65" s="251"/>
      <c r="V65" s="251"/>
      <c r="W65" s="251"/>
      <c r="X65" s="251"/>
      <c r="Y65" s="251"/>
      <c r="Z65" s="251"/>
      <c r="AA65" s="292">
        <f t="shared" si="5"/>
        <v>0</v>
      </c>
      <c r="AB65" s="292">
        <f t="shared" si="6"/>
        <v>0</v>
      </c>
      <c r="AC65" s="292">
        <f t="shared" si="7"/>
        <v>0</v>
      </c>
      <c r="AD65" s="238">
        <f t="shared" si="8"/>
        <v>0</v>
      </c>
      <c r="AE65" s="251"/>
      <c r="AF65" s="251"/>
      <c r="AG65" s="292">
        <f t="shared" si="0"/>
        <v>0</v>
      </c>
      <c r="AH65" s="251"/>
      <c r="AI65" s="251"/>
      <c r="AJ65" s="303"/>
      <c r="AK65" s="251"/>
      <c r="AL65" s="251"/>
      <c r="AM65" s="304"/>
      <c r="AN65" s="251"/>
      <c r="AO65" s="305"/>
      <c r="AP65" s="304"/>
      <c r="AQ65" s="251"/>
      <c r="AR65" s="304"/>
      <c r="AS65" s="251"/>
      <c r="AT65" s="251"/>
      <c r="AU65" s="306"/>
      <c r="AV65" s="307" t="b">
        <f t="shared" si="9"/>
        <v>0</v>
      </c>
      <c r="AW65" s="307">
        <f t="shared" si="10"/>
        <v>0</v>
      </c>
      <c r="AX65" s="301" t="str">
        <f t="shared" si="1"/>
        <v>Yes</v>
      </c>
      <c r="AY65" s="307">
        <f t="shared" si="2"/>
        <v>0</v>
      </c>
      <c r="AZ65" s="298"/>
      <c r="BA65" s="250"/>
      <c r="BB65" s="251"/>
      <c r="BC65" s="251"/>
      <c r="BD65" s="251"/>
      <c r="BE65" s="251"/>
      <c r="BF65" s="251"/>
    </row>
    <row r="66" spans="1:58" ht="15.75" customHeight="1" x14ac:dyDescent="0.2">
      <c r="A66" s="251"/>
      <c r="B66" s="251"/>
      <c r="C66" s="315"/>
      <c r="D66" s="311"/>
      <c r="E66" s="316"/>
      <c r="F66" s="301" t="str">
        <f t="shared" si="3"/>
        <v>INVALID</v>
      </c>
      <c r="G66" s="251"/>
      <c r="H66" s="251"/>
      <c r="I66" s="251"/>
      <c r="J66" s="251"/>
      <c r="K66" s="251"/>
      <c r="L66" s="251"/>
      <c r="M66" s="238" t="str">
        <f t="shared" si="4"/>
        <v>Not a SBITA</v>
      </c>
      <c r="N66" s="302"/>
      <c r="O66" s="251"/>
      <c r="P66" s="251"/>
      <c r="Q66" s="251"/>
      <c r="R66" s="251"/>
      <c r="S66" s="251"/>
      <c r="T66" s="251"/>
      <c r="U66" s="251"/>
      <c r="V66" s="251"/>
      <c r="W66" s="251"/>
      <c r="X66" s="251"/>
      <c r="Y66" s="251"/>
      <c r="Z66" s="251"/>
      <c r="AA66" s="292">
        <f t="shared" si="5"/>
        <v>0</v>
      </c>
      <c r="AB66" s="292">
        <f t="shared" si="6"/>
        <v>0</v>
      </c>
      <c r="AC66" s="292">
        <f t="shared" si="7"/>
        <v>0</v>
      </c>
      <c r="AD66" s="238">
        <f t="shared" si="8"/>
        <v>0</v>
      </c>
      <c r="AE66" s="251"/>
      <c r="AF66" s="251"/>
      <c r="AG66" s="292">
        <f t="shared" si="0"/>
        <v>0</v>
      </c>
      <c r="AH66" s="251"/>
      <c r="AI66" s="251"/>
      <c r="AJ66" s="303"/>
      <c r="AK66" s="251"/>
      <c r="AL66" s="251"/>
      <c r="AM66" s="304"/>
      <c r="AN66" s="251"/>
      <c r="AO66" s="305"/>
      <c r="AP66" s="304"/>
      <c r="AQ66" s="251"/>
      <c r="AR66" s="304"/>
      <c r="AS66" s="251"/>
      <c r="AT66" s="251"/>
      <c r="AU66" s="306"/>
      <c r="AV66" s="307" t="b">
        <f t="shared" si="9"/>
        <v>0</v>
      </c>
      <c r="AW66" s="307">
        <f t="shared" si="10"/>
        <v>0</v>
      </c>
      <c r="AX66" s="301" t="str">
        <f t="shared" si="1"/>
        <v>Yes</v>
      </c>
      <c r="AY66" s="307">
        <f t="shared" si="2"/>
        <v>0</v>
      </c>
      <c r="AZ66" s="298"/>
      <c r="BA66" s="250"/>
      <c r="BB66" s="251"/>
      <c r="BC66" s="251"/>
      <c r="BD66" s="251"/>
      <c r="BE66" s="251"/>
      <c r="BF66" s="251"/>
    </row>
    <row r="67" spans="1:58" ht="15.75" customHeight="1" x14ac:dyDescent="0.2">
      <c r="A67" s="251"/>
      <c r="B67" s="251"/>
      <c r="C67" s="315"/>
      <c r="D67" s="311"/>
      <c r="E67" s="316"/>
      <c r="F67" s="301" t="str">
        <f t="shared" si="3"/>
        <v>INVALID</v>
      </c>
      <c r="G67" s="251"/>
      <c r="H67" s="251"/>
      <c r="I67" s="251"/>
      <c r="J67" s="251"/>
      <c r="K67" s="251"/>
      <c r="L67" s="251"/>
      <c r="M67" s="238" t="str">
        <f t="shared" si="4"/>
        <v>Not a SBITA</v>
      </c>
      <c r="N67" s="302"/>
      <c r="O67" s="251"/>
      <c r="P67" s="251"/>
      <c r="Q67" s="251"/>
      <c r="R67" s="251"/>
      <c r="S67" s="251"/>
      <c r="T67" s="251"/>
      <c r="U67" s="251"/>
      <c r="V67" s="251"/>
      <c r="W67" s="251"/>
      <c r="X67" s="251"/>
      <c r="Y67" s="251"/>
      <c r="Z67" s="251"/>
      <c r="AA67" s="292">
        <f t="shared" si="5"/>
        <v>0</v>
      </c>
      <c r="AB67" s="292">
        <f t="shared" si="6"/>
        <v>0</v>
      </c>
      <c r="AC67" s="292">
        <f t="shared" si="7"/>
        <v>0</v>
      </c>
      <c r="AD67" s="238">
        <f t="shared" si="8"/>
        <v>0</v>
      </c>
      <c r="AE67" s="251"/>
      <c r="AF67" s="251"/>
      <c r="AG67" s="292">
        <f t="shared" si="0"/>
        <v>0</v>
      </c>
      <c r="AH67" s="251"/>
      <c r="AI67" s="251"/>
      <c r="AJ67" s="303"/>
      <c r="AK67" s="251"/>
      <c r="AL67" s="251"/>
      <c r="AM67" s="304"/>
      <c r="AN67" s="251"/>
      <c r="AO67" s="305"/>
      <c r="AP67" s="304"/>
      <c r="AQ67" s="251"/>
      <c r="AR67" s="304"/>
      <c r="AS67" s="251"/>
      <c r="AT67" s="251"/>
      <c r="AU67" s="306"/>
      <c r="AV67" s="307" t="b">
        <f t="shared" si="9"/>
        <v>0</v>
      </c>
      <c r="AW67" s="307">
        <f t="shared" si="10"/>
        <v>0</v>
      </c>
      <c r="AX67" s="301" t="str">
        <f t="shared" si="1"/>
        <v>Yes</v>
      </c>
      <c r="AY67" s="307">
        <f t="shared" si="2"/>
        <v>0</v>
      </c>
      <c r="AZ67" s="298"/>
      <c r="BA67" s="250"/>
      <c r="BB67" s="251"/>
      <c r="BC67" s="251"/>
      <c r="BD67" s="251"/>
      <c r="BE67" s="251"/>
      <c r="BF67" s="251"/>
    </row>
    <row r="68" spans="1:58" ht="15.75" customHeight="1" x14ac:dyDescent="0.2">
      <c r="A68" s="251"/>
      <c r="B68" s="251"/>
      <c r="C68" s="315"/>
      <c r="D68" s="311"/>
      <c r="E68" s="316"/>
      <c r="F68" s="301" t="str">
        <f t="shared" si="3"/>
        <v>INVALID</v>
      </c>
      <c r="G68" s="251"/>
      <c r="H68" s="251"/>
      <c r="I68" s="251"/>
      <c r="J68" s="251"/>
      <c r="K68" s="251"/>
      <c r="L68" s="251"/>
      <c r="M68" s="238" t="str">
        <f t="shared" si="4"/>
        <v>Not a SBITA</v>
      </c>
      <c r="N68" s="302"/>
      <c r="O68" s="251"/>
      <c r="P68" s="251"/>
      <c r="Q68" s="251"/>
      <c r="R68" s="251"/>
      <c r="S68" s="251"/>
      <c r="T68" s="251"/>
      <c r="U68" s="251"/>
      <c r="V68" s="251"/>
      <c r="W68" s="251"/>
      <c r="X68" s="251"/>
      <c r="Y68" s="251"/>
      <c r="Z68" s="251"/>
      <c r="AA68" s="292">
        <f t="shared" si="5"/>
        <v>0</v>
      </c>
      <c r="AB68" s="292">
        <f t="shared" si="6"/>
        <v>0</v>
      </c>
      <c r="AC68" s="292">
        <f t="shared" si="7"/>
        <v>0</v>
      </c>
      <c r="AD68" s="238">
        <f t="shared" si="8"/>
        <v>0</v>
      </c>
      <c r="AE68" s="251"/>
      <c r="AF68" s="251"/>
      <c r="AG68" s="292">
        <f t="shared" si="0"/>
        <v>0</v>
      </c>
      <c r="AH68" s="251"/>
      <c r="AI68" s="251"/>
      <c r="AJ68" s="303"/>
      <c r="AK68" s="251"/>
      <c r="AL68" s="251"/>
      <c r="AM68" s="304"/>
      <c r="AN68" s="251"/>
      <c r="AO68" s="305"/>
      <c r="AP68" s="304"/>
      <c r="AQ68" s="251"/>
      <c r="AR68" s="304"/>
      <c r="AS68" s="251"/>
      <c r="AT68" s="251"/>
      <c r="AU68" s="306"/>
      <c r="AV68" s="307" t="b">
        <f t="shared" si="9"/>
        <v>0</v>
      </c>
      <c r="AW68" s="307">
        <f t="shared" si="10"/>
        <v>0</v>
      </c>
      <c r="AX68" s="301" t="str">
        <f t="shared" si="1"/>
        <v>Yes</v>
      </c>
      <c r="AY68" s="307">
        <f t="shared" si="2"/>
        <v>0</v>
      </c>
      <c r="AZ68" s="298"/>
      <c r="BA68" s="250"/>
      <c r="BB68" s="251"/>
      <c r="BC68" s="251"/>
      <c r="BD68" s="251"/>
      <c r="BE68" s="251"/>
      <c r="BF68" s="251"/>
    </row>
    <row r="69" spans="1:58" ht="15.75" customHeight="1" x14ac:dyDescent="0.2">
      <c r="A69" s="251"/>
      <c r="B69" s="251"/>
      <c r="C69" s="315"/>
      <c r="D69" s="311"/>
      <c r="E69" s="316"/>
      <c r="F69" s="301" t="str">
        <f t="shared" si="3"/>
        <v>INVALID</v>
      </c>
      <c r="G69" s="251"/>
      <c r="H69" s="251"/>
      <c r="I69" s="251"/>
      <c r="J69" s="251"/>
      <c r="K69" s="251"/>
      <c r="L69" s="251"/>
      <c r="M69" s="238" t="str">
        <f t="shared" si="4"/>
        <v>Not a SBITA</v>
      </c>
      <c r="N69" s="302"/>
      <c r="O69" s="251"/>
      <c r="P69" s="251"/>
      <c r="Q69" s="251"/>
      <c r="R69" s="251"/>
      <c r="S69" s="251"/>
      <c r="T69" s="251"/>
      <c r="U69" s="251"/>
      <c r="V69" s="251"/>
      <c r="W69" s="251"/>
      <c r="X69" s="251"/>
      <c r="Y69" s="251"/>
      <c r="Z69" s="251"/>
      <c r="AA69" s="292">
        <f t="shared" si="5"/>
        <v>0</v>
      </c>
      <c r="AB69" s="292">
        <f t="shared" si="6"/>
        <v>0</v>
      </c>
      <c r="AC69" s="292">
        <f t="shared" si="7"/>
        <v>0</v>
      </c>
      <c r="AD69" s="238">
        <f t="shared" si="8"/>
        <v>0</v>
      </c>
      <c r="AE69" s="251"/>
      <c r="AF69" s="251"/>
      <c r="AG69" s="292">
        <f t="shared" si="0"/>
        <v>0</v>
      </c>
      <c r="AH69" s="251"/>
      <c r="AI69" s="251"/>
      <c r="AJ69" s="303"/>
      <c r="AK69" s="251"/>
      <c r="AL69" s="251"/>
      <c r="AM69" s="304"/>
      <c r="AN69" s="251"/>
      <c r="AO69" s="305"/>
      <c r="AP69" s="304"/>
      <c r="AQ69" s="251"/>
      <c r="AR69" s="304"/>
      <c r="AS69" s="251"/>
      <c r="AT69" s="251"/>
      <c r="AU69" s="306"/>
      <c r="AV69" s="307" t="b">
        <f t="shared" si="9"/>
        <v>0</v>
      </c>
      <c r="AW69" s="307">
        <f t="shared" si="10"/>
        <v>0</v>
      </c>
      <c r="AX69" s="301" t="str">
        <f t="shared" si="1"/>
        <v>Yes</v>
      </c>
      <c r="AY69" s="307">
        <f t="shared" si="2"/>
        <v>0</v>
      </c>
      <c r="AZ69" s="298"/>
      <c r="BA69" s="250"/>
      <c r="BB69" s="251"/>
      <c r="BC69" s="251"/>
      <c r="BD69" s="251"/>
      <c r="BE69" s="251"/>
      <c r="BF69" s="251"/>
    </row>
    <row r="70" spans="1:58" ht="15.75" customHeight="1" x14ac:dyDescent="0.2">
      <c r="A70" s="251"/>
      <c r="B70" s="251"/>
      <c r="C70" s="315"/>
      <c r="D70" s="311"/>
      <c r="E70" s="316"/>
      <c r="F70" s="301" t="str">
        <f t="shared" si="3"/>
        <v>INVALID</v>
      </c>
      <c r="G70" s="251"/>
      <c r="H70" s="251"/>
      <c r="I70" s="251"/>
      <c r="J70" s="251"/>
      <c r="K70" s="251"/>
      <c r="L70" s="251"/>
      <c r="M70" s="238" t="str">
        <f t="shared" si="4"/>
        <v>Not a SBITA</v>
      </c>
      <c r="N70" s="302"/>
      <c r="O70" s="251"/>
      <c r="P70" s="251"/>
      <c r="Q70" s="251"/>
      <c r="R70" s="251"/>
      <c r="S70" s="251"/>
      <c r="T70" s="251"/>
      <c r="U70" s="251"/>
      <c r="V70" s="251"/>
      <c r="W70" s="251"/>
      <c r="X70" s="251"/>
      <c r="Y70" s="251"/>
      <c r="Z70" s="251"/>
      <c r="AA70" s="292">
        <f t="shared" si="5"/>
        <v>0</v>
      </c>
      <c r="AB70" s="292">
        <f t="shared" si="6"/>
        <v>0</v>
      </c>
      <c r="AC70" s="292">
        <f t="shared" si="7"/>
        <v>0</v>
      </c>
      <c r="AD70" s="238">
        <f t="shared" si="8"/>
        <v>0</v>
      </c>
      <c r="AE70" s="251"/>
      <c r="AF70" s="251"/>
      <c r="AG70" s="292">
        <f t="shared" si="0"/>
        <v>0</v>
      </c>
      <c r="AH70" s="251"/>
      <c r="AI70" s="251"/>
      <c r="AJ70" s="303"/>
      <c r="AK70" s="251"/>
      <c r="AL70" s="251"/>
      <c r="AM70" s="304"/>
      <c r="AN70" s="251"/>
      <c r="AO70" s="305"/>
      <c r="AP70" s="304"/>
      <c r="AQ70" s="251"/>
      <c r="AR70" s="304"/>
      <c r="AS70" s="251"/>
      <c r="AT70" s="251"/>
      <c r="AU70" s="306"/>
      <c r="AV70" s="307" t="b">
        <f t="shared" si="9"/>
        <v>0</v>
      </c>
      <c r="AW70" s="307">
        <f t="shared" si="10"/>
        <v>0</v>
      </c>
      <c r="AX70" s="301" t="str">
        <f t="shared" si="1"/>
        <v>Yes</v>
      </c>
      <c r="AY70" s="307">
        <f t="shared" si="2"/>
        <v>0</v>
      </c>
      <c r="AZ70" s="298"/>
      <c r="BA70" s="250"/>
      <c r="BB70" s="251"/>
      <c r="BC70" s="251"/>
      <c r="BD70" s="251"/>
      <c r="BE70" s="251"/>
      <c r="BF70" s="251"/>
    </row>
    <row r="71" spans="1:58" ht="15.75" customHeight="1" x14ac:dyDescent="0.2">
      <c r="A71" s="251"/>
      <c r="B71" s="251"/>
      <c r="C71" s="315"/>
      <c r="D71" s="311"/>
      <c r="E71" s="316"/>
      <c r="F71" s="301" t="str">
        <f t="shared" si="3"/>
        <v>INVALID</v>
      </c>
      <c r="G71" s="251"/>
      <c r="H71" s="251"/>
      <c r="I71" s="251"/>
      <c r="J71" s="251"/>
      <c r="K71" s="251"/>
      <c r="L71" s="251"/>
      <c r="M71" s="238" t="str">
        <f t="shared" si="4"/>
        <v>Not a SBITA</v>
      </c>
      <c r="N71" s="302"/>
      <c r="O71" s="251"/>
      <c r="P71" s="251"/>
      <c r="Q71" s="251"/>
      <c r="R71" s="251"/>
      <c r="S71" s="251"/>
      <c r="T71" s="251"/>
      <c r="U71" s="251"/>
      <c r="V71" s="251"/>
      <c r="W71" s="251"/>
      <c r="X71" s="251"/>
      <c r="Y71" s="251"/>
      <c r="Z71" s="251"/>
      <c r="AA71" s="292">
        <f t="shared" si="5"/>
        <v>0</v>
      </c>
      <c r="AB71" s="292">
        <f t="shared" si="6"/>
        <v>0</v>
      </c>
      <c r="AC71" s="292">
        <f t="shared" si="7"/>
        <v>0</v>
      </c>
      <c r="AD71" s="238">
        <f t="shared" si="8"/>
        <v>0</v>
      </c>
      <c r="AE71" s="251"/>
      <c r="AF71" s="251"/>
      <c r="AG71" s="292">
        <f t="shared" si="0"/>
        <v>0</v>
      </c>
      <c r="AH71" s="251"/>
      <c r="AI71" s="251"/>
      <c r="AJ71" s="303"/>
      <c r="AK71" s="251"/>
      <c r="AL71" s="251"/>
      <c r="AM71" s="304"/>
      <c r="AN71" s="251"/>
      <c r="AO71" s="305"/>
      <c r="AP71" s="304"/>
      <c r="AQ71" s="251"/>
      <c r="AR71" s="304"/>
      <c r="AS71" s="251"/>
      <c r="AT71" s="251"/>
      <c r="AU71" s="306"/>
      <c r="AV71" s="307" t="b">
        <f t="shared" si="9"/>
        <v>0</v>
      </c>
      <c r="AW71" s="307">
        <f t="shared" si="10"/>
        <v>0</v>
      </c>
      <c r="AX71" s="301" t="str">
        <f t="shared" si="1"/>
        <v>Yes</v>
      </c>
      <c r="AY71" s="307">
        <f t="shared" si="2"/>
        <v>0</v>
      </c>
      <c r="AZ71" s="298"/>
      <c r="BA71" s="250"/>
      <c r="BB71" s="251"/>
      <c r="BC71" s="251"/>
      <c r="BD71" s="251"/>
      <c r="BE71" s="251"/>
      <c r="BF71" s="251"/>
    </row>
    <row r="72" spans="1:58" ht="15.75" customHeight="1" x14ac:dyDescent="0.2">
      <c r="A72" s="251"/>
      <c r="B72" s="251"/>
      <c r="C72" s="315"/>
      <c r="D72" s="311"/>
      <c r="E72" s="316"/>
      <c r="F72" s="301" t="str">
        <f t="shared" si="3"/>
        <v>INVALID</v>
      </c>
      <c r="G72" s="251"/>
      <c r="H72" s="251"/>
      <c r="I72" s="251"/>
      <c r="J72" s="251"/>
      <c r="K72" s="251"/>
      <c r="L72" s="251"/>
      <c r="M72" s="238" t="str">
        <f t="shared" si="4"/>
        <v>Not a SBITA</v>
      </c>
      <c r="N72" s="302"/>
      <c r="O72" s="251"/>
      <c r="P72" s="251"/>
      <c r="Q72" s="251"/>
      <c r="R72" s="251"/>
      <c r="S72" s="251"/>
      <c r="T72" s="251"/>
      <c r="U72" s="251"/>
      <c r="V72" s="251"/>
      <c r="W72" s="251"/>
      <c r="X72" s="251"/>
      <c r="Y72" s="251"/>
      <c r="Z72" s="251"/>
      <c r="AA72" s="292">
        <f t="shared" si="5"/>
        <v>0</v>
      </c>
      <c r="AB72" s="292">
        <f t="shared" si="6"/>
        <v>0</v>
      </c>
      <c r="AC72" s="292">
        <f t="shared" si="7"/>
        <v>0</v>
      </c>
      <c r="AD72" s="238">
        <f t="shared" si="8"/>
        <v>0</v>
      </c>
      <c r="AE72" s="251"/>
      <c r="AF72" s="251"/>
      <c r="AG72" s="292">
        <f t="shared" si="0"/>
        <v>0</v>
      </c>
      <c r="AH72" s="251"/>
      <c r="AI72" s="251"/>
      <c r="AJ72" s="303"/>
      <c r="AK72" s="251"/>
      <c r="AL72" s="251"/>
      <c r="AM72" s="304"/>
      <c r="AN72" s="251"/>
      <c r="AO72" s="305"/>
      <c r="AP72" s="304"/>
      <c r="AQ72" s="251"/>
      <c r="AR72" s="304"/>
      <c r="AS72" s="251"/>
      <c r="AT72" s="251"/>
      <c r="AU72" s="306"/>
      <c r="AV72" s="307" t="b">
        <f t="shared" si="9"/>
        <v>0</v>
      </c>
      <c r="AW72" s="307">
        <f t="shared" si="10"/>
        <v>0</v>
      </c>
      <c r="AX72" s="301" t="str">
        <f t="shared" si="1"/>
        <v>Yes</v>
      </c>
      <c r="AY72" s="307">
        <f t="shared" si="2"/>
        <v>0</v>
      </c>
      <c r="AZ72" s="298"/>
      <c r="BA72" s="250"/>
      <c r="BB72" s="251"/>
      <c r="BC72" s="251"/>
      <c r="BD72" s="251"/>
      <c r="BE72" s="251"/>
      <c r="BF72" s="251"/>
    </row>
    <row r="73" spans="1:58" ht="15.75" customHeight="1" x14ac:dyDescent="0.2">
      <c r="A73" s="251"/>
      <c r="B73" s="251"/>
      <c r="C73" s="315"/>
      <c r="D73" s="311"/>
      <c r="E73" s="316"/>
      <c r="F73" s="301" t="str">
        <f t="shared" si="3"/>
        <v>INVALID</v>
      </c>
      <c r="G73" s="251"/>
      <c r="H73" s="251"/>
      <c r="I73" s="251"/>
      <c r="J73" s="251"/>
      <c r="K73" s="251"/>
      <c r="L73" s="251"/>
      <c r="M73" s="238" t="str">
        <f t="shared" si="4"/>
        <v>Not a SBITA</v>
      </c>
      <c r="N73" s="302"/>
      <c r="O73" s="251"/>
      <c r="P73" s="251"/>
      <c r="Q73" s="251"/>
      <c r="R73" s="251"/>
      <c r="S73" s="251"/>
      <c r="T73" s="251"/>
      <c r="U73" s="251"/>
      <c r="V73" s="251"/>
      <c r="W73" s="251"/>
      <c r="X73" s="251"/>
      <c r="Y73" s="251"/>
      <c r="Z73" s="251"/>
      <c r="AA73" s="292">
        <f t="shared" si="5"/>
        <v>0</v>
      </c>
      <c r="AB73" s="292">
        <f t="shared" si="6"/>
        <v>0</v>
      </c>
      <c r="AC73" s="292">
        <f t="shared" si="7"/>
        <v>0</v>
      </c>
      <c r="AD73" s="238">
        <f t="shared" si="8"/>
        <v>0</v>
      </c>
      <c r="AE73" s="251"/>
      <c r="AF73" s="251"/>
      <c r="AG73" s="292">
        <f t="shared" si="0"/>
        <v>0</v>
      </c>
      <c r="AH73" s="251"/>
      <c r="AI73" s="251"/>
      <c r="AJ73" s="303"/>
      <c r="AK73" s="251"/>
      <c r="AL73" s="251"/>
      <c r="AM73" s="304"/>
      <c r="AN73" s="251"/>
      <c r="AO73" s="305"/>
      <c r="AP73" s="304"/>
      <c r="AQ73" s="251"/>
      <c r="AR73" s="304"/>
      <c r="AS73" s="251"/>
      <c r="AT73" s="251"/>
      <c r="AU73" s="306"/>
      <c r="AV73" s="307" t="b">
        <f t="shared" si="9"/>
        <v>0</v>
      </c>
      <c r="AW73" s="307">
        <f t="shared" si="10"/>
        <v>0</v>
      </c>
      <c r="AX73" s="301" t="str">
        <f t="shared" si="1"/>
        <v>Yes</v>
      </c>
      <c r="AY73" s="307">
        <f t="shared" si="2"/>
        <v>0</v>
      </c>
      <c r="AZ73" s="298"/>
      <c r="BA73" s="250"/>
      <c r="BB73" s="251"/>
      <c r="BC73" s="251"/>
      <c r="BD73" s="251"/>
      <c r="BE73" s="251"/>
      <c r="BF73" s="251"/>
    </row>
    <row r="74" spans="1:58" ht="15.75" customHeight="1" x14ac:dyDescent="0.2">
      <c r="A74" s="251"/>
      <c r="B74" s="251"/>
      <c r="C74" s="315"/>
      <c r="D74" s="311"/>
      <c r="E74" s="316"/>
      <c r="F74" s="301" t="str">
        <f t="shared" si="3"/>
        <v>INVALID</v>
      </c>
      <c r="G74" s="251"/>
      <c r="H74" s="251"/>
      <c r="I74" s="251"/>
      <c r="J74" s="251"/>
      <c r="K74" s="251"/>
      <c r="L74" s="251"/>
      <c r="M74" s="238" t="str">
        <f t="shared" si="4"/>
        <v>Not a SBITA</v>
      </c>
      <c r="N74" s="302"/>
      <c r="O74" s="251"/>
      <c r="P74" s="251"/>
      <c r="Q74" s="251"/>
      <c r="R74" s="251"/>
      <c r="S74" s="251"/>
      <c r="T74" s="251"/>
      <c r="U74" s="251"/>
      <c r="V74" s="251"/>
      <c r="W74" s="251"/>
      <c r="X74" s="251"/>
      <c r="Y74" s="251"/>
      <c r="Z74" s="251"/>
      <c r="AA74" s="292">
        <f t="shared" si="5"/>
        <v>0</v>
      </c>
      <c r="AB74" s="292">
        <f t="shared" si="6"/>
        <v>0</v>
      </c>
      <c r="AC74" s="292">
        <f t="shared" si="7"/>
        <v>0</v>
      </c>
      <c r="AD74" s="238">
        <f t="shared" si="8"/>
        <v>0</v>
      </c>
      <c r="AE74" s="251"/>
      <c r="AF74" s="251"/>
      <c r="AG74" s="292">
        <f t="shared" si="0"/>
        <v>0</v>
      </c>
      <c r="AH74" s="251"/>
      <c r="AI74" s="251"/>
      <c r="AJ74" s="303"/>
      <c r="AK74" s="251"/>
      <c r="AL74" s="251"/>
      <c r="AM74" s="304"/>
      <c r="AN74" s="251"/>
      <c r="AO74" s="305"/>
      <c r="AP74" s="304"/>
      <c r="AQ74" s="251"/>
      <c r="AR74" s="304"/>
      <c r="AS74" s="251"/>
      <c r="AT74" s="251"/>
      <c r="AU74" s="306"/>
      <c r="AV74" s="307" t="b">
        <f t="shared" si="9"/>
        <v>0</v>
      </c>
      <c r="AW74" s="307">
        <f t="shared" si="10"/>
        <v>0</v>
      </c>
      <c r="AX74" s="301" t="str">
        <f t="shared" si="1"/>
        <v>Yes</v>
      </c>
      <c r="AY74" s="307">
        <f t="shared" si="2"/>
        <v>0</v>
      </c>
      <c r="AZ74" s="298"/>
      <c r="BA74" s="250"/>
      <c r="BB74" s="251"/>
      <c r="BC74" s="251"/>
      <c r="BD74" s="251"/>
      <c r="BE74" s="251"/>
      <c r="BF74" s="251"/>
    </row>
    <row r="75" spans="1:58" ht="15.75" customHeight="1" x14ac:dyDescent="0.2">
      <c r="A75" s="251"/>
      <c r="B75" s="251"/>
      <c r="C75" s="315"/>
      <c r="D75" s="311"/>
      <c r="E75" s="316"/>
      <c r="F75" s="301" t="str">
        <f t="shared" si="3"/>
        <v>INVALID</v>
      </c>
      <c r="G75" s="251"/>
      <c r="H75" s="251"/>
      <c r="I75" s="251"/>
      <c r="J75" s="251"/>
      <c r="K75" s="251"/>
      <c r="L75" s="251"/>
      <c r="M75" s="238" t="str">
        <f t="shared" si="4"/>
        <v>Not a SBITA</v>
      </c>
      <c r="N75" s="302"/>
      <c r="O75" s="251"/>
      <c r="P75" s="251"/>
      <c r="Q75" s="251"/>
      <c r="R75" s="251"/>
      <c r="S75" s="251"/>
      <c r="T75" s="251"/>
      <c r="U75" s="251"/>
      <c r="V75" s="251"/>
      <c r="W75" s="251"/>
      <c r="X75" s="251"/>
      <c r="Y75" s="251"/>
      <c r="Z75" s="251"/>
      <c r="AA75" s="292">
        <f t="shared" si="5"/>
        <v>0</v>
      </c>
      <c r="AB75" s="292">
        <f t="shared" si="6"/>
        <v>0</v>
      </c>
      <c r="AC75" s="292">
        <f t="shared" si="7"/>
        <v>0</v>
      </c>
      <c r="AD75" s="238">
        <f t="shared" si="8"/>
        <v>0</v>
      </c>
      <c r="AE75" s="251"/>
      <c r="AF75" s="251"/>
      <c r="AG75" s="292">
        <f t="shared" ref="AG75:AG138" si="11">IF(AE75="Monthly",AA75*12,IF(AE75="quarterly",AA75*4,IF(AE75="semiannually",AA75*2,IF(AE75="annually",AA75*1,IF(AE75="weekly",AA75*52,0)))))</f>
        <v>0</v>
      </c>
      <c r="AH75" s="251"/>
      <c r="AI75" s="251"/>
      <c r="AJ75" s="303"/>
      <c r="AK75" s="251"/>
      <c r="AL75" s="251"/>
      <c r="AM75" s="304"/>
      <c r="AN75" s="251"/>
      <c r="AO75" s="305"/>
      <c r="AP75" s="304"/>
      <c r="AQ75" s="251"/>
      <c r="AR75" s="304"/>
      <c r="AS75" s="251"/>
      <c r="AT75" s="251"/>
      <c r="AU75" s="306"/>
      <c r="AV75" s="307" t="b">
        <f t="shared" si="9"/>
        <v>0</v>
      </c>
      <c r="AW75" s="307">
        <f t="shared" si="10"/>
        <v>0</v>
      </c>
      <c r="AX75" s="301" t="str">
        <f t="shared" ref="AX75:AX135" si="12">IF(AV75&gt;100000,"Yes","No")</f>
        <v>Yes</v>
      </c>
      <c r="AY75" s="307">
        <f t="shared" ref="AY75:AY135" si="13">+IF(AX75="no",AV75,0)</f>
        <v>0</v>
      </c>
      <c r="AZ75" s="298"/>
      <c r="BA75" s="250"/>
      <c r="BB75" s="251"/>
      <c r="BC75" s="251"/>
      <c r="BD75" s="251"/>
      <c r="BE75" s="251"/>
      <c r="BF75" s="251"/>
    </row>
    <row r="76" spans="1:58" ht="15.75" customHeight="1" x14ac:dyDescent="0.2">
      <c r="A76" s="251"/>
      <c r="B76" s="251"/>
      <c r="C76" s="315"/>
      <c r="D76" s="311"/>
      <c r="E76" s="316"/>
      <c r="F76" s="301" t="str">
        <f t="shared" ref="F76:F139" si="14">IF(OR(E76="0100",E76="0200",E76="0300",E76="1100",E76="1200",E76="1300",E76="1400"),"GOV",IF(E76="MULTIPLE","COMPLETE COLUMN *AZ*",IF(OR(E76="2100",E76="2400",E76="2500",E76="2900",E76="6200",E76="6210"),"BTA",IF(OR(E76="3100",E76="3200",E76="3500",E76="3600",E76="3700",E76="3800"),"ISF","INVALID"))))</f>
        <v>INVALID</v>
      </c>
      <c r="G76" s="251"/>
      <c r="H76" s="251"/>
      <c r="I76" s="251"/>
      <c r="J76" s="251"/>
      <c r="K76" s="251"/>
      <c r="L76" s="251"/>
      <c r="M76" s="238" t="str">
        <f t="shared" ref="M76:M139" si="15">+IF(AND(G76="yes",H76="no", I76="no",J76 ="yes",K76="yes",L76="yes"),"SBITA","Not a SBITA")</f>
        <v>Not a SBITA</v>
      </c>
      <c r="N76" s="302"/>
      <c r="O76" s="251"/>
      <c r="P76" s="251"/>
      <c r="Q76" s="251"/>
      <c r="R76" s="251"/>
      <c r="S76" s="251"/>
      <c r="T76" s="251"/>
      <c r="U76" s="251"/>
      <c r="V76" s="251"/>
      <c r="W76" s="251"/>
      <c r="X76" s="251"/>
      <c r="Y76" s="251"/>
      <c r="Z76" s="251"/>
      <c r="AA76" s="292">
        <f t="shared" ref="AA76:AA139" si="16">IF(AND(P76="Yes",V76="Yes"),IF(OR(Q76=W76,Q76&lt;W76),Q76,W76),+IF(AND(P76="Yes",S76="Yes"),IF(Q76&lt;W76,Q76,W76),IF(P76&lt;&gt;"No",Q76,IF(S76="yes",N76+T76,N76))))</f>
        <v>0</v>
      </c>
      <c r="AB76" s="292">
        <f t="shared" ref="AB76:AB139" si="17">+IF(AND(U76="Yes",O76="Yes"),IF(OR(Q76=W76,Q76&lt;W76),Q76,W76),N76)</f>
        <v>0</v>
      </c>
      <c r="AC76" s="292">
        <f t="shared" ref="AC76:AC139" si="18">+IF(O76=U76,MAX(Q76,W76),(IF(OR(V76="yes",P76="Yes"),MIN(Q76,W76),IF(AND(V76="Yes",P76="No"),W76,IF(AND(V76="No",P76="Yes"),Q76,0)))))</f>
        <v>0</v>
      </c>
      <c r="AD76" s="238">
        <f t="shared" ref="AD76:AD139" si="19">+IF(AND(Y76="Yes",S76="Yes"),MAX(T76,Z76),IF(AND(Y76="Yes",OR(S76="No",S76="")),Z76,IF(AND(OR(Y76="No",Y76=""),S76="Yes"),T76,0)))</f>
        <v>0</v>
      </c>
      <c r="AE76" s="251"/>
      <c r="AF76" s="251"/>
      <c r="AG76" s="292">
        <f t="shared" si="11"/>
        <v>0</v>
      </c>
      <c r="AH76" s="251"/>
      <c r="AI76" s="251"/>
      <c r="AJ76" s="303"/>
      <c r="AK76" s="251"/>
      <c r="AL76" s="251"/>
      <c r="AM76" s="304"/>
      <c r="AN76" s="251"/>
      <c r="AO76" s="305"/>
      <c r="AP76" s="304"/>
      <c r="AQ76" s="251"/>
      <c r="AR76" s="304"/>
      <c r="AS76" s="251"/>
      <c r="AT76" s="251"/>
      <c r="AU76" s="306"/>
      <c r="AV76" s="307" t="b">
        <f t="shared" ref="AV76:AV139" si="20">IF(M76="SBITA",+PV(AU76/(AG76/AA76),AG76,-AJ76,0,IF(AF76="Beginning",1,0)))</f>
        <v>0</v>
      </c>
      <c r="AW76" s="307">
        <f t="shared" ref="AW76:AW139" si="21">AV76+AP76+AR76</f>
        <v>0</v>
      </c>
      <c r="AX76" s="301" t="str">
        <f t="shared" si="12"/>
        <v>Yes</v>
      </c>
      <c r="AY76" s="307">
        <f t="shared" si="13"/>
        <v>0</v>
      </c>
      <c r="AZ76" s="298"/>
      <c r="BA76" s="250"/>
      <c r="BB76" s="251"/>
      <c r="BC76" s="251"/>
      <c r="BD76" s="251"/>
      <c r="BE76" s="251"/>
      <c r="BF76" s="251"/>
    </row>
    <row r="77" spans="1:58" ht="15.75" customHeight="1" x14ac:dyDescent="0.2">
      <c r="A77" s="251"/>
      <c r="B77" s="251"/>
      <c r="C77" s="315"/>
      <c r="D77" s="311"/>
      <c r="E77" s="316"/>
      <c r="F77" s="301" t="str">
        <f t="shared" si="14"/>
        <v>INVALID</v>
      </c>
      <c r="G77" s="251"/>
      <c r="H77" s="251"/>
      <c r="I77" s="251"/>
      <c r="J77" s="251"/>
      <c r="K77" s="251"/>
      <c r="L77" s="251"/>
      <c r="M77" s="238" t="str">
        <f t="shared" si="15"/>
        <v>Not a SBITA</v>
      </c>
      <c r="N77" s="302"/>
      <c r="O77" s="251"/>
      <c r="P77" s="251"/>
      <c r="Q77" s="251"/>
      <c r="R77" s="251"/>
      <c r="S77" s="251"/>
      <c r="T77" s="251"/>
      <c r="U77" s="251"/>
      <c r="V77" s="251"/>
      <c r="W77" s="251"/>
      <c r="X77" s="251"/>
      <c r="Y77" s="251"/>
      <c r="Z77" s="251"/>
      <c r="AA77" s="292">
        <f t="shared" si="16"/>
        <v>0</v>
      </c>
      <c r="AB77" s="292">
        <f t="shared" si="17"/>
        <v>0</v>
      </c>
      <c r="AC77" s="292">
        <f t="shared" si="18"/>
        <v>0</v>
      </c>
      <c r="AD77" s="238">
        <f t="shared" si="19"/>
        <v>0</v>
      </c>
      <c r="AE77" s="251"/>
      <c r="AF77" s="251"/>
      <c r="AG77" s="292">
        <f t="shared" si="11"/>
        <v>0</v>
      </c>
      <c r="AH77" s="251"/>
      <c r="AI77" s="251"/>
      <c r="AJ77" s="303"/>
      <c r="AK77" s="251"/>
      <c r="AL77" s="251"/>
      <c r="AM77" s="304"/>
      <c r="AN77" s="251"/>
      <c r="AO77" s="305"/>
      <c r="AP77" s="304"/>
      <c r="AQ77" s="251"/>
      <c r="AR77" s="304"/>
      <c r="AS77" s="251"/>
      <c r="AT77" s="251"/>
      <c r="AU77" s="306"/>
      <c r="AV77" s="307" t="b">
        <f t="shared" si="20"/>
        <v>0</v>
      </c>
      <c r="AW77" s="307">
        <f t="shared" si="21"/>
        <v>0</v>
      </c>
      <c r="AX77" s="301" t="str">
        <f t="shared" si="12"/>
        <v>Yes</v>
      </c>
      <c r="AY77" s="307">
        <f t="shared" si="13"/>
        <v>0</v>
      </c>
      <c r="AZ77" s="298"/>
      <c r="BA77" s="250"/>
      <c r="BB77" s="251"/>
      <c r="BC77" s="251"/>
      <c r="BD77" s="251"/>
      <c r="BE77" s="251"/>
      <c r="BF77" s="251"/>
    </row>
    <row r="78" spans="1:58" ht="15.75" customHeight="1" x14ac:dyDescent="0.2">
      <c r="A78" s="251"/>
      <c r="B78" s="251"/>
      <c r="C78" s="315"/>
      <c r="D78" s="311"/>
      <c r="E78" s="316"/>
      <c r="F78" s="301" t="str">
        <f t="shared" si="14"/>
        <v>INVALID</v>
      </c>
      <c r="G78" s="251"/>
      <c r="H78" s="251"/>
      <c r="I78" s="251"/>
      <c r="J78" s="251"/>
      <c r="K78" s="251"/>
      <c r="L78" s="251"/>
      <c r="M78" s="238" t="str">
        <f t="shared" si="15"/>
        <v>Not a SBITA</v>
      </c>
      <c r="N78" s="302"/>
      <c r="O78" s="251"/>
      <c r="P78" s="251"/>
      <c r="Q78" s="251"/>
      <c r="R78" s="251"/>
      <c r="S78" s="251"/>
      <c r="T78" s="251"/>
      <c r="U78" s="251"/>
      <c r="V78" s="251"/>
      <c r="W78" s="251"/>
      <c r="X78" s="251"/>
      <c r="Y78" s="251"/>
      <c r="Z78" s="251"/>
      <c r="AA78" s="292">
        <f t="shared" si="16"/>
        <v>0</v>
      </c>
      <c r="AB78" s="292">
        <f t="shared" si="17"/>
        <v>0</v>
      </c>
      <c r="AC78" s="292">
        <f t="shared" si="18"/>
        <v>0</v>
      </c>
      <c r="AD78" s="238">
        <f t="shared" si="19"/>
        <v>0</v>
      </c>
      <c r="AE78" s="251"/>
      <c r="AF78" s="251"/>
      <c r="AG78" s="292">
        <f t="shared" si="11"/>
        <v>0</v>
      </c>
      <c r="AH78" s="251"/>
      <c r="AI78" s="251"/>
      <c r="AJ78" s="303"/>
      <c r="AK78" s="251"/>
      <c r="AL78" s="251"/>
      <c r="AM78" s="304"/>
      <c r="AN78" s="251"/>
      <c r="AO78" s="305"/>
      <c r="AP78" s="304"/>
      <c r="AQ78" s="251"/>
      <c r="AR78" s="304"/>
      <c r="AS78" s="251"/>
      <c r="AT78" s="251"/>
      <c r="AU78" s="306"/>
      <c r="AV78" s="307" t="b">
        <f t="shared" si="20"/>
        <v>0</v>
      </c>
      <c r="AW78" s="307">
        <f t="shared" si="21"/>
        <v>0</v>
      </c>
      <c r="AX78" s="301" t="str">
        <f t="shared" si="12"/>
        <v>Yes</v>
      </c>
      <c r="AY78" s="307">
        <f t="shared" si="13"/>
        <v>0</v>
      </c>
      <c r="AZ78" s="298"/>
      <c r="BA78" s="250"/>
      <c r="BB78" s="251"/>
      <c r="BC78" s="251"/>
      <c r="BD78" s="251"/>
      <c r="BE78" s="251"/>
      <c r="BF78" s="251"/>
    </row>
    <row r="79" spans="1:58" ht="15.75" customHeight="1" x14ac:dyDescent="0.2">
      <c r="A79" s="251"/>
      <c r="B79" s="251"/>
      <c r="C79" s="315"/>
      <c r="D79" s="311"/>
      <c r="E79" s="316"/>
      <c r="F79" s="301" t="str">
        <f t="shared" si="14"/>
        <v>INVALID</v>
      </c>
      <c r="G79" s="251"/>
      <c r="H79" s="251"/>
      <c r="I79" s="251"/>
      <c r="J79" s="251"/>
      <c r="K79" s="251"/>
      <c r="L79" s="251"/>
      <c r="M79" s="238" t="str">
        <f t="shared" si="15"/>
        <v>Not a SBITA</v>
      </c>
      <c r="N79" s="302"/>
      <c r="O79" s="251"/>
      <c r="P79" s="251"/>
      <c r="Q79" s="251"/>
      <c r="R79" s="251"/>
      <c r="S79" s="251"/>
      <c r="T79" s="251"/>
      <c r="U79" s="251"/>
      <c r="V79" s="251"/>
      <c r="W79" s="251"/>
      <c r="X79" s="251"/>
      <c r="Y79" s="251"/>
      <c r="Z79" s="251"/>
      <c r="AA79" s="292">
        <f t="shared" si="16"/>
        <v>0</v>
      </c>
      <c r="AB79" s="292">
        <f t="shared" si="17"/>
        <v>0</v>
      </c>
      <c r="AC79" s="292">
        <f t="shared" si="18"/>
        <v>0</v>
      </c>
      <c r="AD79" s="238">
        <f t="shared" si="19"/>
        <v>0</v>
      </c>
      <c r="AE79" s="251"/>
      <c r="AF79" s="251"/>
      <c r="AG79" s="292">
        <f t="shared" si="11"/>
        <v>0</v>
      </c>
      <c r="AH79" s="251"/>
      <c r="AI79" s="251"/>
      <c r="AJ79" s="303"/>
      <c r="AK79" s="251"/>
      <c r="AL79" s="251"/>
      <c r="AM79" s="304"/>
      <c r="AN79" s="251"/>
      <c r="AO79" s="305"/>
      <c r="AP79" s="304"/>
      <c r="AQ79" s="251"/>
      <c r="AR79" s="304"/>
      <c r="AS79" s="251"/>
      <c r="AT79" s="251"/>
      <c r="AU79" s="306"/>
      <c r="AV79" s="307" t="b">
        <f t="shared" si="20"/>
        <v>0</v>
      </c>
      <c r="AW79" s="307">
        <f t="shared" si="21"/>
        <v>0</v>
      </c>
      <c r="AX79" s="301" t="str">
        <f t="shared" si="12"/>
        <v>Yes</v>
      </c>
      <c r="AY79" s="307">
        <f t="shared" si="13"/>
        <v>0</v>
      </c>
      <c r="AZ79" s="298"/>
      <c r="BA79" s="250"/>
      <c r="BB79" s="251"/>
      <c r="BC79" s="251"/>
      <c r="BD79" s="251"/>
      <c r="BE79" s="251"/>
      <c r="BF79" s="251"/>
    </row>
    <row r="80" spans="1:58" ht="15.75" customHeight="1" x14ac:dyDescent="0.2">
      <c r="A80" s="251"/>
      <c r="B80" s="251"/>
      <c r="C80" s="315"/>
      <c r="D80" s="311"/>
      <c r="E80" s="316"/>
      <c r="F80" s="301" t="str">
        <f t="shared" si="14"/>
        <v>INVALID</v>
      </c>
      <c r="G80" s="251"/>
      <c r="H80" s="251"/>
      <c r="I80" s="251"/>
      <c r="J80" s="251"/>
      <c r="K80" s="251"/>
      <c r="L80" s="251"/>
      <c r="M80" s="238" t="str">
        <f t="shared" si="15"/>
        <v>Not a SBITA</v>
      </c>
      <c r="N80" s="302"/>
      <c r="O80" s="251"/>
      <c r="P80" s="251"/>
      <c r="Q80" s="251"/>
      <c r="R80" s="251"/>
      <c r="S80" s="251"/>
      <c r="T80" s="251"/>
      <c r="U80" s="251"/>
      <c r="V80" s="251"/>
      <c r="W80" s="251"/>
      <c r="X80" s="251"/>
      <c r="Y80" s="251"/>
      <c r="Z80" s="251"/>
      <c r="AA80" s="292">
        <f t="shared" si="16"/>
        <v>0</v>
      </c>
      <c r="AB80" s="292">
        <f t="shared" si="17"/>
        <v>0</v>
      </c>
      <c r="AC80" s="292">
        <f t="shared" si="18"/>
        <v>0</v>
      </c>
      <c r="AD80" s="238">
        <f t="shared" si="19"/>
        <v>0</v>
      </c>
      <c r="AE80" s="251"/>
      <c r="AF80" s="251"/>
      <c r="AG80" s="292">
        <f t="shared" si="11"/>
        <v>0</v>
      </c>
      <c r="AH80" s="251"/>
      <c r="AI80" s="251"/>
      <c r="AJ80" s="303"/>
      <c r="AK80" s="251"/>
      <c r="AL80" s="251"/>
      <c r="AM80" s="304"/>
      <c r="AN80" s="251"/>
      <c r="AO80" s="305"/>
      <c r="AP80" s="304"/>
      <c r="AQ80" s="251"/>
      <c r="AR80" s="304"/>
      <c r="AS80" s="251"/>
      <c r="AT80" s="251"/>
      <c r="AU80" s="306"/>
      <c r="AV80" s="307" t="b">
        <f t="shared" si="20"/>
        <v>0</v>
      </c>
      <c r="AW80" s="307">
        <f t="shared" si="21"/>
        <v>0</v>
      </c>
      <c r="AX80" s="301" t="str">
        <f t="shared" si="12"/>
        <v>Yes</v>
      </c>
      <c r="AY80" s="307">
        <f t="shared" si="13"/>
        <v>0</v>
      </c>
      <c r="AZ80" s="298"/>
      <c r="BA80" s="250"/>
      <c r="BB80" s="251"/>
      <c r="BC80" s="251"/>
      <c r="BD80" s="251"/>
      <c r="BE80" s="251"/>
      <c r="BF80" s="251"/>
    </row>
    <row r="81" spans="1:58" ht="15.75" customHeight="1" x14ac:dyDescent="0.2">
      <c r="A81" s="251"/>
      <c r="B81" s="251"/>
      <c r="C81" s="315"/>
      <c r="D81" s="311"/>
      <c r="E81" s="316"/>
      <c r="F81" s="301" t="str">
        <f t="shared" si="14"/>
        <v>INVALID</v>
      </c>
      <c r="G81" s="251"/>
      <c r="H81" s="251"/>
      <c r="I81" s="251"/>
      <c r="J81" s="251"/>
      <c r="K81" s="251"/>
      <c r="L81" s="251"/>
      <c r="M81" s="238" t="str">
        <f t="shared" si="15"/>
        <v>Not a SBITA</v>
      </c>
      <c r="N81" s="302"/>
      <c r="O81" s="251"/>
      <c r="P81" s="251"/>
      <c r="Q81" s="251"/>
      <c r="R81" s="251"/>
      <c r="S81" s="251"/>
      <c r="T81" s="251"/>
      <c r="U81" s="251"/>
      <c r="V81" s="251"/>
      <c r="W81" s="251"/>
      <c r="X81" s="251"/>
      <c r="Y81" s="251"/>
      <c r="Z81" s="251"/>
      <c r="AA81" s="292">
        <f t="shared" si="16"/>
        <v>0</v>
      </c>
      <c r="AB81" s="292">
        <f t="shared" si="17"/>
        <v>0</v>
      </c>
      <c r="AC81" s="292">
        <f t="shared" si="18"/>
        <v>0</v>
      </c>
      <c r="AD81" s="238">
        <f t="shared" si="19"/>
        <v>0</v>
      </c>
      <c r="AE81" s="251"/>
      <c r="AF81" s="251"/>
      <c r="AG81" s="292">
        <f t="shared" si="11"/>
        <v>0</v>
      </c>
      <c r="AH81" s="251"/>
      <c r="AI81" s="251"/>
      <c r="AJ81" s="303"/>
      <c r="AK81" s="251"/>
      <c r="AL81" s="251"/>
      <c r="AM81" s="304"/>
      <c r="AN81" s="251"/>
      <c r="AO81" s="305"/>
      <c r="AP81" s="304"/>
      <c r="AQ81" s="251"/>
      <c r="AR81" s="304"/>
      <c r="AS81" s="251"/>
      <c r="AT81" s="251"/>
      <c r="AU81" s="306"/>
      <c r="AV81" s="307" t="b">
        <f t="shared" si="20"/>
        <v>0</v>
      </c>
      <c r="AW81" s="307">
        <f t="shared" si="21"/>
        <v>0</v>
      </c>
      <c r="AX81" s="301" t="str">
        <f t="shared" si="12"/>
        <v>Yes</v>
      </c>
      <c r="AY81" s="307">
        <f t="shared" si="13"/>
        <v>0</v>
      </c>
      <c r="AZ81" s="298"/>
      <c r="BA81" s="250"/>
      <c r="BB81" s="251"/>
      <c r="BC81" s="251"/>
      <c r="BD81" s="251"/>
      <c r="BE81" s="251"/>
      <c r="BF81" s="251"/>
    </row>
    <row r="82" spans="1:58" ht="15.75" customHeight="1" x14ac:dyDescent="0.2">
      <c r="A82" s="251"/>
      <c r="B82" s="251"/>
      <c r="C82" s="315"/>
      <c r="D82" s="311"/>
      <c r="E82" s="316"/>
      <c r="F82" s="301" t="str">
        <f t="shared" si="14"/>
        <v>INVALID</v>
      </c>
      <c r="G82" s="251"/>
      <c r="H82" s="251"/>
      <c r="I82" s="251"/>
      <c r="J82" s="251"/>
      <c r="K82" s="251"/>
      <c r="L82" s="251"/>
      <c r="M82" s="238" t="str">
        <f t="shared" si="15"/>
        <v>Not a SBITA</v>
      </c>
      <c r="N82" s="302"/>
      <c r="O82" s="251"/>
      <c r="P82" s="251"/>
      <c r="Q82" s="251"/>
      <c r="R82" s="251"/>
      <c r="S82" s="251"/>
      <c r="T82" s="251"/>
      <c r="U82" s="251"/>
      <c r="V82" s="251"/>
      <c r="W82" s="251"/>
      <c r="X82" s="251"/>
      <c r="Y82" s="251"/>
      <c r="Z82" s="251"/>
      <c r="AA82" s="292">
        <f t="shared" si="16"/>
        <v>0</v>
      </c>
      <c r="AB82" s="292">
        <f t="shared" si="17"/>
        <v>0</v>
      </c>
      <c r="AC82" s="292">
        <f t="shared" si="18"/>
        <v>0</v>
      </c>
      <c r="AD82" s="238">
        <f t="shared" si="19"/>
        <v>0</v>
      </c>
      <c r="AE82" s="251"/>
      <c r="AF82" s="251"/>
      <c r="AG82" s="292">
        <f t="shared" si="11"/>
        <v>0</v>
      </c>
      <c r="AH82" s="251"/>
      <c r="AI82" s="251"/>
      <c r="AJ82" s="303"/>
      <c r="AK82" s="251"/>
      <c r="AL82" s="251"/>
      <c r="AM82" s="304"/>
      <c r="AN82" s="251"/>
      <c r="AO82" s="305"/>
      <c r="AP82" s="304"/>
      <c r="AQ82" s="251"/>
      <c r="AR82" s="304"/>
      <c r="AS82" s="251"/>
      <c r="AT82" s="251"/>
      <c r="AU82" s="306"/>
      <c r="AV82" s="307" t="b">
        <f t="shared" si="20"/>
        <v>0</v>
      </c>
      <c r="AW82" s="307">
        <f t="shared" si="21"/>
        <v>0</v>
      </c>
      <c r="AX82" s="301" t="str">
        <f t="shared" si="12"/>
        <v>Yes</v>
      </c>
      <c r="AY82" s="307">
        <f t="shared" si="13"/>
        <v>0</v>
      </c>
      <c r="AZ82" s="298"/>
      <c r="BA82" s="250"/>
      <c r="BB82" s="251"/>
      <c r="BC82" s="251"/>
      <c r="BD82" s="251"/>
      <c r="BE82" s="251"/>
      <c r="BF82" s="251"/>
    </row>
    <row r="83" spans="1:58" ht="15.75" customHeight="1" x14ac:dyDescent="0.2">
      <c r="A83" s="251"/>
      <c r="B83" s="251"/>
      <c r="C83" s="315"/>
      <c r="D83" s="311"/>
      <c r="E83" s="316"/>
      <c r="F83" s="301" t="str">
        <f t="shared" si="14"/>
        <v>INVALID</v>
      </c>
      <c r="G83" s="251"/>
      <c r="H83" s="251"/>
      <c r="I83" s="251"/>
      <c r="J83" s="251"/>
      <c r="K83" s="251"/>
      <c r="L83" s="251"/>
      <c r="M83" s="238" t="str">
        <f t="shared" si="15"/>
        <v>Not a SBITA</v>
      </c>
      <c r="N83" s="302"/>
      <c r="O83" s="251"/>
      <c r="P83" s="251"/>
      <c r="Q83" s="251"/>
      <c r="R83" s="251"/>
      <c r="S83" s="251"/>
      <c r="T83" s="251"/>
      <c r="U83" s="251"/>
      <c r="V83" s="251"/>
      <c r="W83" s="251"/>
      <c r="X83" s="251"/>
      <c r="Y83" s="251"/>
      <c r="Z83" s="251"/>
      <c r="AA83" s="292">
        <f t="shared" si="16"/>
        <v>0</v>
      </c>
      <c r="AB83" s="292">
        <f t="shared" si="17"/>
        <v>0</v>
      </c>
      <c r="AC83" s="292">
        <f t="shared" si="18"/>
        <v>0</v>
      </c>
      <c r="AD83" s="238">
        <f t="shared" si="19"/>
        <v>0</v>
      </c>
      <c r="AE83" s="251"/>
      <c r="AF83" s="251"/>
      <c r="AG83" s="292">
        <f t="shared" si="11"/>
        <v>0</v>
      </c>
      <c r="AH83" s="251"/>
      <c r="AI83" s="251"/>
      <c r="AJ83" s="303"/>
      <c r="AK83" s="251"/>
      <c r="AL83" s="251"/>
      <c r="AM83" s="304"/>
      <c r="AN83" s="251"/>
      <c r="AO83" s="305"/>
      <c r="AP83" s="304"/>
      <c r="AQ83" s="251"/>
      <c r="AR83" s="304"/>
      <c r="AS83" s="251"/>
      <c r="AT83" s="251"/>
      <c r="AU83" s="306"/>
      <c r="AV83" s="307" t="b">
        <f t="shared" si="20"/>
        <v>0</v>
      </c>
      <c r="AW83" s="307">
        <f t="shared" si="21"/>
        <v>0</v>
      </c>
      <c r="AX83" s="301" t="str">
        <f t="shared" si="12"/>
        <v>Yes</v>
      </c>
      <c r="AY83" s="307">
        <f t="shared" si="13"/>
        <v>0</v>
      </c>
      <c r="AZ83" s="298"/>
      <c r="BA83" s="250"/>
      <c r="BB83" s="251"/>
      <c r="BC83" s="251"/>
      <c r="BD83" s="251"/>
      <c r="BE83" s="251"/>
      <c r="BF83" s="251"/>
    </row>
    <row r="84" spans="1:58" ht="15.75" customHeight="1" x14ac:dyDescent="0.2">
      <c r="A84" s="251"/>
      <c r="B84" s="251"/>
      <c r="C84" s="315"/>
      <c r="D84" s="311"/>
      <c r="E84" s="316"/>
      <c r="F84" s="301" t="str">
        <f t="shared" si="14"/>
        <v>INVALID</v>
      </c>
      <c r="G84" s="251"/>
      <c r="H84" s="251"/>
      <c r="I84" s="251"/>
      <c r="J84" s="251"/>
      <c r="K84" s="251"/>
      <c r="L84" s="251"/>
      <c r="M84" s="238" t="str">
        <f t="shared" si="15"/>
        <v>Not a SBITA</v>
      </c>
      <c r="N84" s="302"/>
      <c r="O84" s="251"/>
      <c r="P84" s="251"/>
      <c r="Q84" s="251"/>
      <c r="R84" s="251"/>
      <c r="S84" s="251"/>
      <c r="T84" s="251"/>
      <c r="U84" s="251"/>
      <c r="V84" s="251"/>
      <c r="W84" s="251"/>
      <c r="X84" s="251"/>
      <c r="Y84" s="251"/>
      <c r="Z84" s="251"/>
      <c r="AA84" s="292">
        <f t="shared" si="16"/>
        <v>0</v>
      </c>
      <c r="AB84" s="292">
        <f t="shared" si="17"/>
        <v>0</v>
      </c>
      <c r="AC84" s="292">
        <f t="shared" si="18"/>
        <v>0</v>
      </c>
      <c r="AD84" s="238">
        <f t="shared" si="19"/>
        <v>0</v>
      </c>
      <c r="AE84" s="251"/>
      <c r="AF84" s="251"/>
      <c r="AG84" s="292">
        <f t="shared" si="11"/>
        <v>0</v>
      </c>
      <c r="AH84" s="251"/>
      <c r="AI84" s="251"/>
      <c r="AJ84" s="303"/>
      <c r="AK84" s="251"/>
      <c r="AL84" s="251"/>
      <c r="AM84" s="304"/>
      <c r="AN84" s="251"/>
      <c r="AO84" s="305"/>
      <c r="AP84" s="304"/>
      <c r="AQ84" s="251"/>
      <c r="AR84" s="304"/>
      <c r="AS84" s="251"/>
      <c r="AT84" s="251"/>
      <c r="AU84" s="306"/>
      <c r="AV84" s="307" t="b">
        <f t="shared" si="20"/>
        <v>0</v>
      </c>
      <c r="AW84" s="307">
        <f t="shared" si="21"/>
        <v>0</v>
      </c>
      <c r="AX84" s="301" t="str">
        <f t="shared" si="12"/>
        <v>Yes</v>
      </c>
      <c r="AY84" s="307">
        <f t="shared" si="13"/>
        <v>0</v>
      </c>
      <c r="AZ84" s="298"/>
      <c r="BA84" s="250"/>
      <c r="BB84" s="251"/>
      <c r="BC84" s="251"/>
      <c r="BD84" s="251"/>
      <c r="BE84" s="251"/>
      <c r="BF84" s="251"/>
    </row>
    <row r="85" spans="1:58" ht="15.75" customHeight="1" x14ac:dyDescent="0.2">
      <c r="A85" s="251"/>
      <c r="B85" s="251"/>
      <c r="C85" s="315"/>
      <c r="D85" s="311"/>
      <c r="E85" s="316"/>
      <c r="F85" s="301" t="str">
        <f t="shared" si="14"/>
        <v>INVALID</v>
      </c>
      <c r="G85" s="251"/>
      <c r="H85" s="251"/>
      <c r="I85" s="251"/>
      <c r="J85" s="251"/>
      <c r="K85" s="251"/>
      <c r="L85" s="251"/>
      <c r="M85" s="238" t="str">
        <f t="shared" si="15"/>
        <v>Not a SBITA</v>
      </c>
      <c r="N85" s="302"/>
      <c r="O85" s="251"/>
      <c r="P85" s="251"/>
      <c r="Q85" s="251"/>
      <c r="R85" s="251"/>
      <c r="S85" s="251"/>
      <c r="T85" s="251"/>
      <c r="U85" s="251"/>
      <c r="V85" s="251"/>
      <c r="W85" s="251"/>
      <c r="X85" s="251"/>
      <c r="Y85" s="251"/>
      <c r="Z85" s="251"/>
      <c r="AA85" s="292">
        <f t="shared" si="16"/>
        <v>0</v>
      </c>
      <c r="AB85" s="292">
        <f t="shared" si="17"/>
        <v>0</v>
      </c>
      <c r="AC85" s="292">
        <f t="shared" si="18"/>
        <v>0</v>
      </c>
      <c r="AD85" s="238">
        <f t="shared" si="19"/>
        <v>0</v>
      </c>
      <c r="AE85" s="251"/>
      <c r="AF85" s="251"/>
      <c r="AG85" s="292">
        <f t="shared" si="11"/>
        <v>0</v>
      </c>
      <c r="AH85" s="251"/>
      <c r="AI85" s="251"/>
      <c r="AJ85" s="303"/>
      <c r="AK85" s="251"/>
      <c r="AL85" s="251"/>
      <c r="AM85" s="304"/>
      <c r="AN85" s="251"/>
      <c r="AO85" s="305"/>
      <c r="AP85" s="304"/>
      <c r="AQ85" s="251"/>
      <c r="AR85" s="304"/>
      <c r="AS85" s="251"/>
      <c r="AT85" s="251"/>
      <c r="AU85" s="306"/>
      <c r="AV85" s="307" t="b">
        <f t="shared" si="20"/>
        <v>0</v>
      </c>
      <c r="AW85" s="307">
        <f t="shared" si="21"/>
        <v>0</v>
      </c>
      <c r="AX85" s="301" t="str">
        <f t="shared" si="12"/>
        <v>Yes</v>
      </c>
      <c r="AY85" s="307">
        <f t="shared" si="13"/>
        <v>0</v>
      </c>
      <c r="AZ85" s="298"/>
      <c r="BA85" s="250"/>
      <c r="BB85" s="251"/>
      <c r="BC85" s="251"/>
      <c r="BD85" s="251"/>
      <c r="BE85" s="251"/>
      <c r="BF85" s="251"/>
    </row>
    <row r="86" spans="1:58" ht="15.75" customHeight="1" x14ac:dyDescent="0.2">
      <c r="A86" s="251"/>
      <c r="B86" s="251"/>
      <c r="C86" s="315"/>
      <c r="D86" s="311"/>
      <c r="E86" s="316"/>
      <c r="F86" s="301" t="str">
        <f t="shared" si="14"/>
        <v>INVALID</v>
      </c>
      <c r="G86" s="251"/>
      <c r="H86" s="251"/>
      <c r="I86" s="251"/>
      <c r="J86" s="251"/>
      <c r="K86" s="251"/>
      <c r="L86" s="251"/>
      <c r="M86" s="238" t="str">
        <f t="shared" si="15"/>
        <v>Not a SBITA</v>
      </c>
      <c r="N86" s="302"/>
      <c r="O86" s="251"/>
      <c r="P86" s="251"/>
      <c r="Q86" s="251"/>
      <c r="R86" s="251"/>
      <c r="S86" s="251"/>
      <c r="T86" s="251"/>
      <c r="U86" s="251"/>
      <c r="V86" s="251"/>
      <c r="W86" s="251"/>
      <c r="X86" s="251"/>
      <c r="Y86" s="251"/>
      <c r="Z86" s="251"/>
      <c r="AA86" s="292">
        <f t="shared" si="16"/>
        <v>0</v>
      </c>
      <c r="AB86" s="292">
        <f t="shared" si="17"/>
        <v>0</v>
      </c>
      <c r="AC86" s="292">
        <f t="shared" si="18"/>
        <v>0</v>
      </c>
      <c r="AD86" s="238">
        <f t="shared" si="19"/>
        <v>0</v>
      </c>
      <c r="AE86" s="251"/>
      <c r="AF86" s="251"/>
      <c r="AG86" s="292">
        <f t="shared" si="11"/>
        <v>0</v>
      </c>
      <c r="AH86" s="251"/>
      <c r="AI86" s="251"/>
      <c r="AJ86" s="303"/>
      <c r="AK86" s="251"/>
      <c r="AL86" s="251"/>
      <c r="AM86" s="304"/>
      <c r="AN86" s="251"/>
      <c r="AO86" s="305"/>
      <c r="AP86" s="304"/>
      <c r="AQ86" s="251"/>
      <c r="AR86" s="304"/>
      <c r="AS86" s="251"/>
      <c r="AT86" s="251"/>
      <c r="AU86" s="306"/>
      <c r="AV86" s="307" t="b">
        <f t="shared" si="20"/>
        <v>0</v>
      </c>
      <c r="AW86" s="307">
        <f t="shared" si="21"/>
        <v>0</v>
      </c>
      <c r="AX86" s="301" t="str">
        <f t="shared" si="12"/>
        <v>Yes</v>
      </c>
      <c r="AY86" s="307">
        <f t="shared" si="13"/>
        <v>0</v>
      </c>
      <c r="AZ86" s="298"/>
      <c r="BA86" s="250"/>
      <c r="BB86" s="251"/>
      <c r="BC86" s="251"/>
      <c r="BD86" s="251"/>
      <c r="BE86" s="251"/>
      <c r="BF86" s="251"/>
    </row>
    <row r="87" spans="1:58" ht="15.75" customHeight="1" x14ac:dyDescent="0.2">
      <c r="A87" s="251"/>
      <c r="B87" s="251"/>
      <c r="C87" s="315"/>
      <c r="D87" s="311"/>
      <c r="E87" s="316"/>
      <c r="F87" s="301" t="str">
        <f t="shared" si="14"/>
        <v>INVALID</v>
      </c>
      <c r="G87" s="251"/>
      <c r="H87" s="251"/>
      <c r="I87" s="251"/>
      <c r="J87" s="251"/>
      <c r="K87" s="251"/>
      <c r="L87" s="251"/>
      <c r="M87" s="238" t="str">
        <f t="shared" si="15"/>
        <v>Not a SBITA</v>
      </c>
      <c r="N87" s="302"/>
      <c r="O87" s="251"/>
      <c r="P87" s="251"/>
      <c r="Q87" s="251"/>
      <c r="R87" s="251"/>
      <c r="S87" s="251"/>
      <c r="T87" s="251"/>
      <c r="U87" s="251"/>
      <c r="V87" s="251"/>
      <c r="W87" s="251"/>
      <c r="X87" s="251"/>
      <c r="Y87" s="251"/>
      <c r="Z87" s="251"/>
      <c r="AA87" s="292">
        <f t="shared" si="16"/>
        <v>0</v>
      </c>
      <c r="AB87" s="292">
        <f t="shared" si="17"/>
        <v>0</v>
      </c>
      <c r="AC87" s="292">
        <f t="shared" si="18"/>
        <v>0</v>
      </c>
      <c r="AD87" s="238">
        <f t="shared" si="19"/>
        <v>0</v>
      </c>
      <c r="AE87" s="251"/>
      <c r="AF87" s="251"/>
      <c r="AG87" s="292">
        <f t="shared" si="11"/>
        <v>0</v>
      </c>
      <c r="AH87" s="251"/>
      <c r="AI87" s="251"/>
      <c r="AJ87" s="303"/>
      <c r="AK87" s="251"/>
      <c r="AL87" s="251"/>
      <c r="AM87" s="304"/>
      <c r="AN87" s="251"/>
      <c r="AO87" s="305"/>
      <c r="AP87" s="304"/>
      <c r="AQ87" s="251"/>
      <c r="AR87" s="304"/>
      <c r="AS87" s="251"/>
      <c r="AT87" s="251"/>
      <c r="AU87" s="306"/>
      <c r="AV87" s="307" t="b">
        <f t="shared" si="20"/>
        <v>0</v>
      </c>
      <c r="AW87" s="307">
        <f t="shared" si="21"/>
        <v>0</v>
      </c>
      <c r="AX87" s="301" t="str">
        <f t="shared" si="12"/>
        <v>Yes</v>
      </c>
      <c r="AY87" s="307">
        <f t="shared" si="13"/>
        <v>0</v>
      </c>
      <c r="AZ87" s="298"/>
      <c r="BA87" s="250"/>
      <c r="BB87" s="251"/>
      <c r="BC87" s="251"/>
      <c r="BD87" s="251"/>
      <c r="BE87" s="251"/>
      <c r="BF87" s="251"/>
    </row>
    <row r="88" spans="1:58" ht="15.75" customHeight="1" x14ac:dyDescent="0.2">
      <c r="A88" s="251"/>
      <c r="B88" s="251"/>
      <c r="C88" s="315"/>
      <c r="D88" s="311"/>
      <c r="E88" s="316"/>
      <c r="F88" s="301" t="str">
        <f t="shared" si="14"/>
        <v>INVALID</v>
      </c>
      <c r="G88" s="251"/>
      <c r="H88" s="251"/>
      <c r="I88" s="251"/>
      <c r="J88" s="251"/>
      <c r="K88" s="251"/>
      <c r="L88" s="251"/>
      <c r="M88" s="238" t="str">
        <f t="shared" si="15"/>
        <v>Not a SBITA</v>
      </c>
      <c r="N88" s="302"/>
      <c r="O88" s="251"/>
      <c r="P88" s="251"/>
      <c r="Q88" s="251"/>
      <c r="R88" s="251"/>
      <c r="S88" s="251"/>
      <c r="T88" s="251"/>
      <c r="U88" s="251"/>
      <c r="V88" s="251"/>
      <c r="W88" s="251"/>
      <c r="X88" s="251"/>
      <c r="Y88" s="251"/>
      <c r="Z88" s="251"/>
      <c r="AA88" s="292">
        <f t="shared" si="16"/>
        <v>0</v>
      </c>
      <c r="AB88" s="292">
        <f t="shared" si="17"/>
        <v>0</v>
      </c>
      <c r="AC88" s="292">
        <f t="shared" si="18"/>
        <v>0</v>
      </c>
      <c r="AD88" s="238">
        <f t="shared" si="19"/>
        <v>0</v>
      </c>
      <c r="AE88" s="251"/>
      <c r="AF88" s="251"/>
      <c r="AG88" s="292">
        <f t="shared" si="11"/>
        <v>0</v>
      </c>
      <c r="AH88" s="251"/>
      <c r="AI88" s="251"/>
      <c r="AJ88" s="303"/>
      <c r="AK88" s="251"/>
      <c r="AL88" s="251"/>
      <c r="AM88" s="304"/>
      <c r="AN88" s="251"/>
      <c r="AO88" s="305"/>
      <c r="AP88" s="304"/>
      <c r="AQ88" s="251"/>
      <c r="AR88" s="304"/>
      <c r="AS88" s="251"/>
      <c r="AT88" s="251"/>
      <c r="AU88" s="306"/>
      <c r="AV88" s="307" t="b">
        <f t="shared" si="20"/>
        <v>0</v>
      </c>
      <c r="AW88" s="307">
        <f t="shared" si="21"/>
        <v>0</v>
      </c>
      <c r="AX88" s="301" t="str">
        <f t="shared" si="12"/>
        <v>Yes</v>
      </c>
      <c r="AY88" s="307">
        <f t="shared" si="13"/>
        <v>0</v>
      </c>
      <c r="AZ88" s="298"/>
      <c r="BA88" s="250"/>
      <c r="BB88" s="251"/>
      <c r="BC88" s="251"/>
      <c r="BD88" s="251"/>
      <c r="BE88" s="251"/>
      <c r="BF88" s="251"/>
    </row>
    <row r="89" spans="1:58" ht="15.75" customHeight="1" x14ac:dyDescent="0.2">
      <c r="A89" s="251"/>
      <c r="B89" s="251"/>
      <c r="C89" s="315"/>
      <c r="D89" s="311"/>
      <c r="E89" s="316"/>
      <c r="F89" s="301" t="str">
        <f t="shared" si="14"/>
        <v>INVALID</v>
      </c>
      <c r="G89" s="251"/>
      <c r="H89" s="251"/>
      <c r="I89" s="251"/>
      <c r="J89" s="251"/>
      <c r="K89" s="251"/>
      <c r="L89" s="251"/>
      <c r="M89" s="238" t="str">
        <f t="shared" si="15"/>
        <v>Not a SBITA</v>
      </c>
      <c r="N89" s="302"/>
      <c r="O89" s="251"/>
      <c r="P89" s="251"/>
      <c r="Q89" s="251"/>
      <c r="R89" s="251"/>
      <c r="S89" s="251"/>
      <c r="T89" s="251"/>
      <c r="U89" s="251"/>
      <c r="V89" s="251"/>
      <c r="W89" s="251"/>
      <c r="X89" s="251"/>
      <c r="Y89" s="251"/>
      <c r="Z89" s="251"/>
      <c r="AA89" s="292">
        <f t="shared" si="16"/>
        <v>0</v>
      </c>
      <c r="AB89" s="292">
        <f t="shared" si="17"/>
        <v>0</v>
      </c>
      <c r="AC89" s="292">
        <f t="shared" si="18"/>
        <v>0</v>
      </c>
      <c r="AD89" s="238">
        <f t="shared" si="19"/>
        <v>0</v>
      </c>
      <c r="AE89" s="251"/>
      <c r="AF89" s="251"/>
      <c r="AG89" s="292">
        <f t="shared" si="11"/>
        <v>0</v>
      </c>
      <c r="AH89" s="251"/>
      <c r="AI89" s="251"/>
      <c r="AJ89" s="303"/>
      <c r="AK89" s="251"/>
      <c r="AL89" s="251"/>
      <c r="AM89" s="304"/>
      <c r="AN89" s="251"/>
      <c r="AO89" s="305"/>
      <c r="AP89" s="304"/>
      <c r="AQ89" s="251"/>
      <c r="AR89" s="304"/>
      <c r="AS89" s="251"/>
      <c r="AT89" s="251"/>
      <c r="AU89" s="306"/>
      <c r="AV89" s="307" t="b">
        <f t="shared" si="20"/>
        <v>0</v>
      </c>
      <c r="AW89" s="307">
        <f t="shared" si="21"/>
        <v>0</v>
      </c>
      <c r="AX89" s="301" t="str">
        <f t="shared" si="12"/>
        <v>Yes</v>
      </c>
      <c r="AY89" s="307">
        <f t="shared" si="13"/>
        <v>0</v>
      </c>
      <c r="AZ89" s="298"/>
      <c r="BA89" s="250"/>
      <c r="BB89" s="251"/>
      <c r="BC89" s="251"/>
      <c r="BD89" s="251"/>
      <c r="BE89" s="251"/>
      <c r="BF89" s="251"/>
    </row>
    <row r="90" spans="1:58" ht="15.75" customHeight="1" x14ac:dyDescent="0.2">
      <c r="A90" s="251"/>
      <c r="B90" s="251"/>
      <c r="C90" s="315"/>
      <c r="D90" s="311"/>
      <c r="E90" s="316"/>
      <c r="F90" s="301" t="str">
        <f t="shared" si="14"/>
        <v>INVALID</v>
      </c>
      <c r="G90" s="251"/>
      <c r="H90" s="251"/>
      <c r="I90" s="251"/>
      <c r="J90" s="251"/>
      <c r="K90" s="251"/>
      <c r="L90" s="251"/>
      <c r="M90" s="238" t="str">
        <f t="shared" si="15"/>
        <v>Not a SBITA</v>
      </c>
      <c r="N90" s="302"/>
      <c r="O90" s="251"/>
      <c r="P90" s="251"/>
      <c r="Q90" s="251"/>
      <c r="R90" s="251"/>
      <c r="S90" s="251"/>
      <c r="T90" s="251"/>
      <c r="U90" s="251"/>
      <c r="V90" s="251"/>
      <c r="W90" s="251"/>
      <c r="X90" s="251"/>
      <c r="Y90" s="251"/>
      <c r="Z90" s="251"/>
      <c r="AA90" s="292">
        <f t="shared" si="16"/>
        <v>0</v>
      </c>
      <c r="AB90" s="292">
        <f t="shared" si="17"/>
        <v>0</v>
      </c>
      <c r="AC90" s="292">
        <f t="shared" si="18"/>
        <v>0</v>
      </c>
      <c r="AD90" s="238">
        <f t="shared" si="19"/>
        <v>0</v>
      </c>
      <c r="AE90" s="251"/>
      <c r="AF90" s="251"/>
      <c r="AG90" s="292">
        <f t="shared" si="11"/>
        <v>0</v>
      </c>
      <c r="AH90" s="251"/>
      <c r="AI90" s="251"/>
      <c r="AJ90" s="303"/>
      <c r="AK90" s="251"/>
      <c r="AL90" s="251"/>
      <c r="AM90" s="304"/>
      <c r="AN90" s="251"/>
      <c r="AO90" s="305"/>
      <c r="AP90" s="304"/>
      <c r="AQ90" s="251"/>
      <c r="AR90" s="304"/>
      <c r="AS90" s="251"/>
      <c r="AT90" s="251"/>
      <c r="AU90" s="306"/>
      <c r="AV90" s="307" t="b">
        <f t="shared" si="20"/>
        <v>0</v>
      </c>
      <c r="AW90" s="307">
        <f t="shared" si="21"/>
        <v>0</v>
      </c>
      <c r="AX90" s="301" t="str">
        <f t="shared" si="12"/>
        <v>Yes</v>
      </c>
      <c r="AY90" s="307">
        <f t="shared" si="13"/>
        <v>0</v>
      </c>
      <c r="AZ90" s="298"/>
      <c r="BA90" s="250"/>
      <c r="BB90" s="251"/>
      <c r="BC90" s="251"/>
      <c r="BD90" s="251"/>
      <c r="BE90" s="251"/>
      <c r="BF90" s="251"/>
    </row>
    <row r="91" spans="1:58" ht="15.75" customHeight="1" x14ac:dyDescent="0.2">
      <c r="A91" s="251"/>
      <c r="B91" s="251"/>
      <c r="C91" s="315"/>
      <c r="D91" s="311"/>
      <c r="E91" s="316"/>
      <c r="F91" s="301" t="str">
        <f t="shared" si="14"/>
        <v>INVALID</v>
      </c>
      <c r="G91" s="251"/>
      <c r="H91" s="251"/>
      <c r="I91" s="251"/>
      <c r="J91" s="251"/>
      <c r="K91" s="251"/>
      <c r="L91" s="251"/>
      <c r="M91" s="238" t="str">
        <f t="shared" si="15"/>
        <v>Not a SBITA</v>
      </c>
      <c r="N91" s="302"/>
      <c r="O91" s="251"/>
      <c r="P91" s="251"/>
      <c r="Q91" s="251"/>
      <c r="R91" s="251"/>
      <c r="S91" s="251"/>
      <c r="T91" s="251"/>
      <c r="U91" s="251"/>
      <c r="V91" s="251"/>
      <c r="W91" s="251"/>
      <c r="X91" s="251"/>
      <c r="Y91" s="251"/>
      <c r="Z91" s="251"/>
      <c r="AA91" s="292">
        <f t="shared" si="16"/>
        <v>0</v>
      </c>
      <c r="AB91" s="292">
        <f t="shared" si="17"/>
        <v>0</v>
      </c>
      <c r="AC91" s="292">
        <f t="shared" si="18"/>
        <v>0</v>
      </c>
      <c r="AD91" s="238">
        <f t="shared" si="19"/>
        <v>0</v>
      </c>
      <c r="AE91" s="251"/>
      <c r="AF91" s="251"/>
      <c r="AG91" s="292">
        <f t="shared" si="11"/>
        <v>0</v>
      </c>
      <c r="AH91" s="251"/>
      <c r="AI91" s="251"/>
      <c r="AJ91" s="303"/>
      <c r="AK91" s="251"/>
      <c r="AL91" s="251"/>
      <c r="AM91" s="304"/>
      <c r="AN91" s="251"/>
      <c r="AO91" s="305"/>
      <c r="AP91" s="304"/>
      <c r="AQ91" s="251"/>
      <c r="AR91" s="304"/>
      <c r="AS91" s="251"/>
      <c r="AT91" s="251"/>
      <c r="AU91" s="306"/>
      <c r="AV91" s="307" t="b">
        <f t="shared" si="20"/>
        <v>0</v>
      </c>
      <c r="AW91" s="307">
        <f t="shared" si="21"/>
        <v>0</v>
      </c>
      <c r="AX91" s="301" t="str">
        <f t="shared" si="12"/>
        <v>Yes</v>
      </c>
      <c r="AY91" s="307">
        <f t="shared" si="13"/>
        <v>0</v>
      </c>
      <c r="AZ91" s="298"/>
      <c r="BA91" s="250"/>
      <c r="BB91" s="251"/>
      <c r="BC91" s="251"/>
      <c r="BD91" s="251"/>
      <c r="BE91" s="251"/>
      <c r="BF91" s="251"/>
    </row>
    <row r="92" spans="1:58" ht="15.75" customHeight="1" x14ac:dyDescent="0.2">
      <c r="A92" s="251"/>
      <c r="B92" s="251"/>
      <c r="C92" s="315"/>
      <c r="D92" s="311"/>
      <c r="E92" s="316"/>
      <c r="F92" s="301" t="str">
        <f t="shared" si="14"/>
        <v>INVALID</v>
      </c>
      <c r="G92" s="251"/>
      <c r="H92" s="251"/>
      <c r="I92" s="251"/>
      <c r="J92" s="251"/>
      <c r="K92" s="251"/>
      <c r="L92" s="251"/>
      <c r="M92" s="238" t="str">
        <f t="shared" si="15"/>
        <v>Not a SBITA</v>
      </c>
      <c r="N92" s="302"/>
      <c r="O92" s="251"/>
      <c r="P92" s="251"/>
      <c r="Q92" s="251"/>
      <c r="R92" s="251"/>
      <c r="S92" s="251"/>
      <c r="T92" s="251"/>
      <c r="U92" s="251"/>
      <c r="V92" s="251"/>
      <c r="W92" s="251"/>
      <c r="X92" s="251"/>
      <c r="Y92" s="251"/>
      <c r="Z92" s="251"/>
      <c r="AA92" s="292">
        <f t="shared" si="16"/>
        <v>0</v>
      </c>
      <c r="AB92" s="292">
        <f t="shared" si="17"/>
        <v>0</v>
      </c>
      <c r="AC92" s="292">
        <f t="shared" si="18"/>
        <v>0</v>
      </c>
      <c r="AD92" s="238">
        <f t="shared" si="19"/>
        <v>0</v>
      </c>
      <c r="AE92" s="251"/>
      <c r="AF92" s="251"/>
      <c r="AG92" s="292">
        <f t="shared" si="11"/>
        <v>0</v>
      </c>
      <c r="AH92" s="251"/>
      <c r="AI92" s="251"/>
      <c r="AJ92" s="303"/>
      <c r="AK92" s="251"/>
      <c r="AL92" s="251"/>
      <c r="AM92" s="304"/>
      <c r="AN92" s="251"/>
      <c r="AO92" s="305"/>
      <c r="AP92" s="304"/>
      <c r="AQ92" s="251"/>
      <c r="AR92" s="304"/>
      <c r="AS92" s="251"/>
      <c r="AT92" s="251"/>
      <c r="AU92" s="306"/>
      <c r="AV92" s="307" t="b">
        <f t="shared" si="20"/>
        <v>0</v>
      </c>
      <c r="AW92" s="307">
        <f t="shared" si="21"/>
        <v>0</v>
      </c>
      <c r="AX92" s="301" t="str">
        <f t="shared" si="12"/>
        <v>Yes</v>
      </c>
      <c r="AY92" s="307">
        <f t="shared" si="13"/>
        <v>0</v>
      </c>
      <c r="AZ92" s="298"/>
      <c r="BA92" s="250"/>
      <c r="BB92" s="251"/>
      <c r="BC92" s="251"/>
      <c r="BD92" s="251"/>
      <c r="BE92" s="251"/>
      <c r="BF92" s="251"/>
    </row>
    <row r="93" spans="1:58" ht="15.75" customHeight="1" x14ac:dyDescent="0.2">
      <c r="A93" s="251"/>
      <c r="B93" s="251"/>
      <c r="C93" s="315"/>
      <c r="D93" s="311"/>
      <c r="E93" s="316"/>
      <c r="F93" s="301" t="str">
        <f t="shared" si="14"/>
        <v>INVALID</v>
      </c>
      <c r="G93" s="251"/>
      <c r="H93" s="251"/>
      <c r="I93" s="251"/>
      <c r="J93" s="251"/>
      <c r="K93" s="251"/>
      <c r="L93" s="251"/>
      <c r="M93" s="238" t="str">
        <f t="shared" si="15"/>
        <v>Not a SBITA</v>
      </c>
      <c r="N93" s="302"/>
      <c r="O93" s="251"/>
      <c r="P93" s="251"/>
      <c r="Q93" s="251"/>
      <c r="R93" s="251"/>
      <c r="S93" s="251"/>
      <c r="T93" s="251"/>
      <c r="U93" s="251"/>
      <c r="V93" s="251"/>
      <c r="W93" s="251"/>
      <c r="X93" s="251"/>
      <c r="Y93" s="251"/>
      <c r="Z93" s="251"/>
      <c r="AA93" s="292">
        <f t="shared" si="16"/>
        <v>0</v>
      </c>
      <c r="AB93" s="292">
        <f t="shared" si="17"/>
        <v>0</v>
      </c>
      <c r="AC93" s="292">
        <f t="shared" si="18"/>
        <v>0</v>
      </c>
      <c r="AD93" s="238">
        <f t="shared" si="19"/>
        <v>0</v>
      </c>
      <c r="AE93" s="251"/>
      <c r="AF93" s="251"/>
      <c r="AG93" s="292">
        <f t="shared" si="11"/>
        <v>0</v>
      </c>
      <c r="AH93" s="251"/>
      <c r="AI93" s="251"/>
      <c r="AJ93" s="303"/>
      <c r="AK93" s="251"/>
      <c r="AL93" s="251"/>
      <c r="AM93" s="304"/>
      <c r="AN93" s="251"/>
      <c r="AO93" s="305"/>
      <c r="AP93" s="304"/>
      <c r="AQ93" s="251"/>
      <c r="AR93" s="304"/>
      <c r="AS93" s="251"/>
      <c r="AT93" s="251"/>
      <c r="AU93" s="306"/>
      <c r="AV93" s="307" t="b">
        <f t="shared" si="20"/>
        <v>0</v>
      </c>
      <c r="AW93" s="307">
        <f t="shared" si="21"/>
        <v>0</v>
      </c>
      <c r="AX93" s="301" t="str">
        <f t="shared" si="12"/>
        <v>Yes</v>
      </c>
      <c r="AY93" s="307">
        <f t="shared" si="13"/>
        <v>0</v>
      </c>
      <c r="AZ93" s="298"/>
      <c r="BA93" s="250"/>
      <c r="BB93" s="251"/>
      <c r="BC93" s="251"/>
      <c r="BD93" s="251"/>
      <c r="BE93" s="251"/>
      <c r="BF93" s="251"/>
    </row>
    <row r="94" spans="1:58" ht="15.75" customHeight="1" x14ac:dyDescent="0.2">
      <c r="A94" s="251"/>
      <c r="B94" s="251"/>
      <c r="C94" s="315"/>
      <c r="D94" s="311"/>
      <c r="E94" s="316"/>
      <c r="F94" s="301" t="str">
        <f t="shared" si="14"/>
        <v>INVALID</v>
      </c>
      <c r="G94" s="251"/>
      <c r="H94" s="251"/>
      <c r="I94" s="251"/>
      <c r="J94" s="251"/>
      <c r="K94" s="251"/>
      <c r="L94" s="251"/>
      <c r="M94" s="238" t="str">
        <f t="shared" si="15"/>
        <v>Not a SBITA</v>
      </c>
      <c r="N94" s="302"/>
      <c r="O94" s="251"/>
      <c r="P94" s="251"/>
      <c r="Q94" s="251"/>
      <c r="R94" s="251"/>
      <c r="S94" s="251"/>
      <c r="T94" s="251"/>
      <c r="U94" s="251"/>
      <c r="V94" s="251"/>
      <c r="W94" s="251"/>
      <c r="X94" s="251"/>
      <c r="Y94" s="251"/>
      <c r="Z94" s="251"/>
      <c r="AA94" s="292">
        <f t="shared" si="16"/>
        <v>0</v>
      </c>
      <c r="AB94" s="292">
        <f t="shared" si="17"/>
        <v>0</v>
      </c>
      <c r="AC94" s="292">
        <f t="shared" si="18"/>
        <v>0</v>
      </c>
      <c r="AD94" s="238">
        <f t="shared" si="19"/>
        <v>0</v>
      </c>
      <c r="AE94" s="251"/>
      <c r="AF94" s="251"/>
      <c r="AG94" s="292">
        <f t="shared" si="11"/>
        <v>0</v>
      </c>
      <c r="AH94" s="251"/>
      <c r="AI94" s="251"/>
      <c r="AJ94" s="303"/>
      <c r="AK94" s="251"/>
      <c r="AL94" s="251"/>
      <c r="AM94" s="304"/>
      <c r="AN94" s="251"/>
      <c r="AO94" s="305"/>
      <c r="AP94" s="304"/>
      <c r="AQ94" s="251"/>
      <c r="AR94" s="304"/>
      <c r="AS94" s="251"/>
      <c r="AT94" s="251"/>
      <c r="AU94" s="306"/>
      <c r="AV94" s="307" t="b">
        <f t="shared" si="20"/>
        <v>0</v>
      </c>
      <c r="AW94" s="307">
        <f t="shared" si="21"/>
        <v>0</v>
      </c>
      <c r="AX94" s="301" t="str">
        <f t="shared" si="12"/>
        <v>Yes</v>
      </c>
      <c r="AY94" s="307">
        <f t="shared" si="13"/>
        <v>0</v>
      </c>
      <c r="AZ94" s="298"/>
      <c r="BA94" s="250"/>
      <c r="BB94" s="251"/>
      <c r="BC94" s="251"/>
      <c r="BD94" s="251"/>
      <c r="BE94" s="251"/>
      <c r="BF94" s="251"/>
    </row>
    <row r="95" spans="1:58" ht="15.75" customHeight="1" x14ac:dyDescent="0.2">
      <c r="A95" s="251"/>
      <c r="B95" s="251"/>
      <c r="C95" s="315"/>
      <c r="D95" s="311"/>
      <c r="E95" s="316"/>
      <c r="F95" s="301" t="str">
        <f t="shared" si="14"/>
        <v>INVALID</v>
      </c>
      <c r="G95" s="251"/>
      <c r="H95" s="251"/>
      <c r="I95" s="251"/>
      <c r="J95" s="251"/>
      <c r="K95" s="251"/>
      <c r="L95" s="251"/>
      <c r="M95" s="238" t="str">
        <f t="shared" si="15"/>
        <v>Not a SBITA</v>
      </c>
      <c r="N95" s="302"/>
      <c r="O95" s="251"/>
      <c r="P95" s="251"/>
      <c r="Q95" s="251"/>
      <c r="R95" s="251"/>
      <c r="S95" s="251"/>
      <c r="T95" s="251"/>
      <c r="U95" s="251"/>
      <c r="V95" s="251"/>
      <c r="W95" s="251"/>
      <c r="X95" s="251"/>
      <c r="Y95" s="251"/>
      <c r="Z95" s="251"/>
      <c r="AA95" s="292">
        <f t="shared" si="16"/>
        <v>0</v>
      </c>
      <c r="AB95" s="292">
        <f t="shared" si="17"/>
        <v>0</v>
      </c>
      <c r="AC95" s="292">
        <f t="shared" si="18"/>
        <v>0</v>
      </c>
      <c r="AD95" s="238">
        <f t="shared" si="19"/>
        <v>0</v>
      </c>
      <c r="AE95" s="251"/>
      <c r="AF95" s="251"/>
      <c r="AG95" s="292">
        <f t="shared" si="11"/>
        <v>0</v>
      </c>
      <c r="AH95" s="251"/>
      <c r="AI95" s="251"/>
      <c r="AJ95" s="303"/>
      <c r="AK95" s="251"/>
      <c r="AL95" s="251"/>
      <c r="AM95" s="304"/>
      <c r="AN95" s="251"/>
      <c r="AO95" s="305"/>
      <c r="AP95" s="304"/>
      <c r="AQ95" s="251"/>
      <c r="AR95" s="304"/>
      <c r="AS95" s="251"/>
      <c r="AT95" s="251"/>
      <c r="AU95" s="306"/>
      <c r="AV95" s="307" t="b">
        <f t="shared" si="20"/>
        <v>0</v>
      </c>
      <c r="AW95" s="307">
        <f t="shared" si="21"/>
        <v>0</v>
      </c>
      <c r="AX95" s="301" t="str">
        <f t="shared" si="12"/>
        <v>Yes</v>
      </c>
      <c r="AY95" s="307">
        <f t="shared" si="13"/>
        <v>0</v>
      </c>
      <c r="AZ95" s="298"/>
      <c r="BA95" s="250"/>
      <c r="BB95" s="251"/>
      <c r="BC95" s="251"/>
      <c r="BD95" s="251"/>
      <c r="BE95" s="251"/>
      <c r="BF95" s="251"/>
    </row>
    <row r="96" spans="1:58" ht="15.75" customHeight="1" x14ac:dyDescent="0.2">
      <c r="A96" s="251"/>
      <c r="B96" s="251"/>
      <c r="C96" s="315"/>
      <c r="D96" s="311"/>
      <c r="E96" s="316"/>
      <c r="F96" s="301" t="str">
        <f t="shared" si="14"/>
        <v>INVALID</v>
      </c>
      <c r="G96" s="251"/>
      <c r="H96" s="251"/>
      <c r="I96" s="251"/>
      <c r="J96" s="251"/>
      <c r="K96" s="251"/>
      <c r="L96" s="251"/>
      <c r="M96" s="238" t="str">
        <f t="shared" si="15"/>
        <v>Not a SBITA</v>
      </c>
      <c r="N96" s="302"/>
      <c r="O96" s="251"/>
      <c r="P96" s="251"/>
      <c r="Q96" s="251"/>
      <c r="R96" s="251"/>
      <c r="S96" s="251"/>
      <c r="T96" s="251"/>
      <c r="U96" s="251"/>
      <c r="V96" s="251"/>
      <c r="W96" s="251"/>
      <c r="X96" s="251"/>
      <c r="Y96" s="251"/>
      <c r="Z96" s="251"/>
      <c r="AA96" s="292">
        <f t="shared" si="16"/>
        <v>0</v>
      </c>
      <c r="AB96" s="292">
        <f t="shared" si="17"/>
        <v>0</v>
      </c>
      <c r="AC96" s="292">
        <f t="shared" si="18"/>
        <v>0</v>
      </c>
      <c r="AD96" s="238">
        <f t="shared" si="19"/>
        <v>0</v>
      </c>
      <c r="AE96" s="251"/>
      <c r="AF96" s="251"/>
      <c r="AG96" s="292">
        <f t="shared" si="11"/>
        <v>0</v>
      </c>
      <c r="AH96" s="251"/>
      <c r="AI96" s="251"/>
      <c r="AJ96" s="303"/>
      <c r="AK96" s="251"/>
      <c r="AL96" s="251"/>
      <c r="AM96" s="304"/>
      <c r="AN96" s="251"/>
      <c r="AO96" s="305"/>
      <c r="AP96" s="304"/>
      <c r="AQ96" s="251"/>
      <c r="AR96" s="304"/>
      <c r="AS96" s="251"/>
      <c r="AT96" s="251"/>
      <c r="AU96" s="306"/>
      <c r="AV96" s="307" t="b">
        <f t="shared" si="20"/>
        <v>0</v>
      </c>
      <c r="AW96" s="307">
        <f t="shared" si="21"/>
        <v>0</v>
      </c>
      <c r="AX96" s="301" t="str">
        <f t="shared" si="12"/>
        <v>Yes</v>
      </c>
      <c r="AY96" s="307">
        <f t="shared" si="13"/>
        <v>0</v>
      </c>
      <c r="AZ96" s="298"/>
      <c r="BA96" s="250"/>
      <c r="BB96" s="251"/>
      <c r="BC96" s="251"/>
      <c r="BD96" s="251"/>
      <c r="BE96" s="251"/>
      <c r="BF96" s="251"/>
    </row>
    <row r="97" spans="1:58" ht="15.75" customHeight="1" x14ac:dyDescent="0.2">
      <c r="A97" s="251"/>
      <c r="B97" s="251"/>
      <c r="C97" s="315"/>
      <c r="D97" s="311"/>
      <c r="E97" s="316"/>
      <c r="F97" s="301" t="str">
        <f t="shared" si="14"/>
        <v>INVALID</v>
      </c>
      <c r="G97" s="251"/>
      <c r="H97" s="251"/>
      <c r="I97" s="251"/>
      <c r="J97" s="251"/>
      <c r="K97" s="251"/>
      <c r="L97" s="251"/>
      <c r="M97" s="238" t="str">
        <f t="shared" si="15"/>
        <v>Not a SBITA</v>
      </c>
      <c r="N97" s="302"/>
      <c r="O97" s="251"/>
      <c r="P97" s="251"/>
      <c r="Q97" s="251"/>
      <c r="R97" s="251"/>
      <c r="S97" s="251"/>
      <c r="T97" s="251"/>
      <c r="U97" s="251"/>
      <c r="V97" s="251"/>
      <c r="W97" s="251"/>
      <c r="X97" s="251"/>
      <c r="Y97" s="251"/>
      <c r="Z97" s="251"/>
      <c r="AA97" s="292">
        <f t="shared" si="16"/>
        <v>0</v>
      </c>
      <c r="AB97" s="292">
        <f t="shared" si="17"/>
        <v>0</v>
      </c>
      <c r="AC97" s="292">
        <f t="shared" si="18"/>
        <v>0</v>
      </c>
      <c r="AD97" s="238">
        <f t="shared" si="19"/>
        <v>0</v>
      </c>
      <c r="AE97" s="251"/>
      <c r="AF97" s="251"/>
      <c r="AG97" s="292">
        <f t="shared" si="11"/>
        <v>0</v>
      </c>
      <c r="AH97" s="251"/>
      <c r="AI97" s="251"/>
      <c r="AJ97" s="303"/>
      <c r="AK97" s="251"/>
      <c r="AL97" s="251"/>
      <c r="AM97" s="304"/>
      <c r="AN97" s="251"/>
      <c r="AO97" s="305"/>
      <c r="AP97" s="304"/>
      <c r="AQ97" s="251"/>
      <c r="AR97" s="304"/>
      <c r="AS97" s="251"/>
      <c r="AT97" s="251"/>
      <c r="AU97" s="306"/>
      <c r="AV97" s="307" t="b">
        <f t="shared" si="20"/>
        <v>0</v>
      </c>
      <c r="AW97" s="307">
        <f t="shared" si="21"/>
        <v>0</v>
      </c>
      <c r="AX97" s="301" t="str">
        <f t="shared" si="12"/>
        <v>Yes</v>
      </c>
      <c r="AY97" s="307">
        <f t="shared" si="13"/>
        <v>0</v>
      </c>
      <c r="AZ97" s="298"/>
      <c r="BA97" s="250"/>
      <c r="BB97" s="251"/>
      <c r="BC97" s="251"/>
      <c r="BD97" s="251"/>
      <c r="BE97" s="251"/>
      <c r="BF97" s="251"/>
    </row>
    <row r="98" spans="1:58" ht="15.75" customHeight="1" x14ac:dyDescent="0.2">
      <c r="A98" s="251"/>
      <c r="B98" s="251"/>
      <c r="C98" s="315"/>
      <c r="D98" s="311"/>
      <c r="E98" s="316"/>
      <c r="F98" s="301" t="str">
        <f t="shared" si="14"/>
        <v>INVALID</v>
      </c>
      <c r="G98" s="251"/>
      <c r="H98" s="251"/>
      <c r="I98" s="251"/>
      <c r="J98" s="251"/>
      <c r="K98" s="251"/>
      <c r="L98" s="251"/>
      <c r="M98" s="238" t="str">
        <f t="shared" si="15"/>
        <v>Not a SBITA</v>
      </c>
      <c r="N98" s="302"/>
      <c r="O98" s="251"/>
      <c r="P98" s="251"/>
      <c r="Q98" s="251"/>
      <c r="R98" s="251"/>
      <c r="S98" s="251"/>
      <c r="T98" s="251"/>
      <c r="U98" s="251"/>
      <c r="V98" s="251"/>
      <c r="W98" s="251"/>
      <c r="X98" s="251"/>
      <c r="Y98" s="251"/>
      <c r="Z98" s="251"/>
      <c r="AA98" s="292">
        <f t="shared" si="16"/>
        <v>0</v>
      </c>
      <c r="AB98" s="292">
        <f t="shared" si="17"/>
        <v>0</v>
      </c>
      <c r="AC98" s="292">
        <f t="shared" si="18"/>
        <v>0</v>
      </c>
      <c r="AD98" s="238">
        <f t="shared" si="19"/>
        <v>0</v>
      </c>
      <c r="AE98" s="251"/>
      <c r="AF98" s="251"/>
      <c r="AG98" s="292">
        <f t="shared" si="11"/>
        <v>0</v>
      </c>
      <c r="AH98" s="251"/>
      <c r="AI98" s="251"/>
      <c r="AJ98" s="303"/>
      <c r="AK98" s="251"/>
      <c r="AL98" s="251"/>
      <c r="AM98" s="304"/>
      <c r="AN98" s="251"/>
      <c r="AO98" s="305"/>
      <c r="AP98" s="304"/>
      <c r="AQ98" s="251"/>
      <c r="AR98" s="304"/>
      <c r="AS98" s="251"/>
      <c r="AT98" s="251"/>
      <c r="AU98" s="306"/>
      <c r="AV98" s="307" t="b">
        <f t="shared" si="20"/>
        <v>0</v>
      </c>
      <c r="AW98" s="307">
        <f t="shared" si="21"/>
        <v>0</v>
      </c>
      <c r="AX98" s="301" t="str">
        <f t="shared" si="12"/>
        <v>Yes</v>
      </c>
      <c r="AY98" s="307">
        <f t="shared" si="13"/>
        <v>0</v>
      </c>
      <c r="AZ98" s="298"/>
      <c r="BA98" s="250"/>
      <c r="BB98" s="251"/>
      <c r="BC98" s="251"/>
      <c r="BD98" s="251"/>
      <c r="BE98" s="251"/>
      <c r="BF98" s="251"/>
    </row>
    <row r="99" spans="1:58" ht="15.75" customHeight="1" x14ac:dyDescent="0.2">
      <c r="A99" s="251"/>
      <c r="B99" s="251"/>
      <c r="C99" s="315"/>
      <c r="D99" s="311"/>
      <c r="E99" s="316"/>
      <c r="F99" s="301" t="str">
        <f t="shared" si="14"/>
        <v>INVALID</v>
      </c>
      <c r="G99" s="251"/>
      <c r="H99" s="251"/>
      <c r="I99" s="251"/>
      <c r="J99" s="251"/>
      <c r="K99" s="251"/>
      <c r="L99" s="251"/>
      <c r="M99" s="238" t="str">
        <f t="shared" si="15"/>
        <v>Not a SBITA</v>
      </c>
      <c r="N99" s="302"/>
      <c r="O99" s="251"/>
      <c r="P99" s="251"/>
      <c r="Q99" s="251"/>
      <c r="R99" s="251"/>
      <c r="S99" s="251"/>
      <c r="T99" s="251"/>
      <c r="U99" s="251"/>
      <c r="V99" s="251"/>
      <c r="W99" s="251"/>
      <c r="X99" s="251"/>
      <c r="Y99" s="251"/>
      <c r="Z99" s="251"/>
      <c r="AA99" s="292">
        <f t="shared" si="16"/>
        <v>0</v>
      </c>
      <c r="AB99" s="292">
        <f t="shared" si="17"/>
        <v>0</v>
      </c>
      <c r="AC99" s="292">
        <f t="shared" si="18"/>
        <v>0</v>
      </c>
      <c r="AD99" s="238">
        <f t="shared" si="19"/>
        <v>0</v>
      </c>
      <c r="AE99" s="251"/>
      <c r="AF99" s="251"/>
      <c r="AG99" s="292">
        <f t="shared" si="11"/>
        <v>0</v>
      </c>
      <c r="AH99" s="251"/>
      <c r="AI99" s="251"/>
      <c r="AJ99" s="303"/>
      <c r="AK99" s="251"/>
      <c r="AL99" s="251"/>
      <c r="AM99" s="304"/>
      <c r="AN99" s="251"/>
      <c r="AO99" s="305"/>
      <c r="AP99" s="304"/>
      <c r="AQ99" s="251"/>
      <c r="AR99" s="304"/>
      <c r="AS99" s="251"/>
      <c r="AT99" s="251"/>
      <c r="AU99" s="306"/>
      <c r="AV99" s="307" t="b">
        <f t="shared" si="20"/>
        <v>0</v>
      </c>
      <c r="AW99" s="307">
        <f t="shared" si="21"/>
        <v>0</v>
      </c>
      <c r="AX99" s="301" t="str">
        <f t="shared" si="12"/>
        <v>Yes</v>
      </c>
      <c r="AY99" s="307">
        <f t="shared" si="13"/>
        <v>0</v>
      </c>
      <c r="AZ99" s="298"/>
      <c r="BA99" s="250"/>
      <c r="BB99" s="251"/>
      <c r="BC99" s="251"/>
      <c r="BD99" s="251"/>
      <c r="BE99" s="251"/>
      <c r="BF99" s="251"/>
    </row>
    <row r="100" spans="1:58" ht="15.75" customHeight="1" x14ac:dyDescent="0.2">
      <c r="A100" s="251"/>
      <c r="B100" s="251"/>
      <c r="C100" s="315"/>
      <c r="D100" s="311"/>
      <c r="E100" s="316"/>
      <c r="F100" s="301" t="str">
        <f t="shared" si="14"/>
        <v>INVALID</v>
      </c>
      <c r="G100" s="251"/>
      <c r="H100" s="251"/>
      <c r="I100" s="251"/>
      <c r="J100" s="251"/>
      <c r="K100" s="251"/>
      <c r="L100" s="251"/>
      <c r="M100" s="238" t="str">
        <f t="shared" si="15"/>
        <v>Not a SBITA</v>
      </c>
      <c r="N100" s="302"/>
      <c r="O100" s="251"/>
      <c r="P100" s="251"/>
      <c r="Q100" s="251"/>
      <c r="R100" s="251"/>
      <c r="S100" s="251"/>
      <c r="T100" s="251"/>
      <c r="U100" s="251"/>
      <c r="V100" s="251"/>
      <c r="W100" s="251"/>
      <c r="X100" s="251"/>
      <c r="Y100" s="251"/>
      <c r="Z100" s="251"/>
      <c r="AA100" s="292">
        <f t="shared" si="16"/>
        <v>0</v>
      </c>
      <c r="AB100" s="292">
        <f t="shared" si="17"/>
        <v>0</v>
      </c>
      <c r="AC100" s="292">
        <f t="shared" si="18"/>
        <v>0</v>
      </c>
      <c r="AD100" s="238">
        <f t="shared" si="19"/>
        <v>0</v>
      </c>
      <c r="AE100" s="251"/>
      <c r="AF100" s="251"/>
      <c r="AG100" s="292">
        <f t="shared" si="11"/>
        <v>0</v>
      </c>
      <c r="AH100" s="251"/>
      <c r="AI100" s="251"/>
      <c r="AJ100" s="303"/>
      <c r="AK100" s="251"/>
      <c r="AL100" s="251"/>
      <c r="AM100" s="304"/>
      <c r="AN100" s="251"/>
      <c r="AO100" s="305"/>
      <c r="AP100" s="304"/>
      <c r="AQ100" s="251"/>
      <c r="AR100" s="304"/>
      <c r="AS100" s="251"/>
      <c r="AT100" s="251"/>
      <c r="AU100" s="306"/>
      <c r="AV100" s="307" t="b">
        <f t="shared" si="20"/>
        <v>0</v>
      </c>
      <c r="AW100" s="307">
        <f t="shared" si="21"/>
        <v>0</v>
      </c>
      <c r="AX100" s="301" t="str">
        <f t="shared" si="12"/>
        <v>Yes</v>
      </c>
      <c r="AY100" s="307">
        <f t="shared" si="13"/>
        <v>0</v>
      </c>
      <c r="AZ100" s="298"/>
      <c r="BA100" s="250"/>
      <c r="BB100" s="251"/>
      <c r="BC100" s="251"/>
      <c r="BD100" s="251"/>
      <c r="BE100" s="251"/>
      <c r="BF100" s="251"/>
    </row>
    <row r="101" spans="1:58" ht="15.75" customHeight="1" x14ac:dyDescent="0.2">
      <c r="A101" s="251"/>
      <c r="B101" s="251"/>
      <c r="C101" s="315"/>
      <c r="D101" s="311"/>
      <c r="E101" s="316"/>
      <c r="F101" s="301" t="str">
        <f t="shared" si="14"/>
        <v>INVALID</v>
      </c>
      <c r="G101" s="251"/>
      <c r="H101" s="251"/>
      <c r="I101" s="251"/>
      <c r="J101" s="251"/>
      <c r="K101" s="251"/>
      <c r="L101" s="251"/>
      <c r="M101" s="238" t="str">
        <f t="shared" si="15"/>
        <v>Not a SBITA</v>
      </c>
      <c r="N101" s="302"/>
      <c r="O101" s="251"/>
      <c r="P101" s="251"/>
      <c r="Q101" s="251"/>
      <c r="R101" s="251"/>
      <c r="S101" s="251"/>
      <c r="T101" s="251"/>
      <c r="U101" s="251"/>
      <c r="V101" s="251"/>
      <c r="W101" s="251"/>
      <c r="X101" s="251"/>
      <c r="Y101" s="251"/>
      <c r="Z101" s="251"/>
      <c r="AA101" s="292">
        <f t="shared" si="16"/>
        <v>0</v>
      </c>
      <c r="AB101" s="292">
        <f t="shared" si="17"/>
        <v>0</v>
      </c>
      <c r="AC101" s="292">
        <f t="shared" si="18"/>
        <v>0</v>
      </c>
      <c r="AD101" s="238">
        <f t="shared" si="19"/>
        <v>0</v>
      </c>
      <c r="AE101" s="251"/>
      <c r="AF101" s="251"/>
      <c r="AG101" s="292">
        <f t="shared" si="11"/>
        <v>0</v>
      </c>
      <c r="AH101" s="251"/>
      <c r="AI101" s="251"/>
      <c r="AJ101" s="303"/>
      <c r="AK101" s="251"/>
      <c r="AL101" s="251"/>
      <c r="AM101" s="304"/>
      <c r="AN101" s="251"/>
      <c r="AO101" s="305"/>
      <c r="AP101" s="304"/>
      <c r="AQ101" s="251"/>
      <c r="AR101" s="304"/>
      <c r="AS101" s="251"/>
      <c r="AT101" s="251"/>
      <c r="AU101" s="306"/>
      <c r="AV101" s="307" t="b">
        <f t="shared" si="20"/>
        <v>0</v>
      </c>
      <c r="AW101" s="307">
        <f t="shared" si="21"/>
        <v>0</v>
      </c>
      <c r="AX101" s="301" t="str">
        <f t="shared" si="12"/>
        <v>Yes</v>
      </c>
      <c r="AY101" s="307">
        <f t="shared" si="13"/>
        <v>0</v>
      </c>
      <c r="AZ101" s="298"/>
      <c r="BA101" s="250"/>
      <c r="BB101" s="251"/>
      <c r="BC101" s="251"/>
      <c r="BD101" s="251"/>
      <c r="BE101" s="251"/>
      <c r="BF101" s="251"/>
    </row>
    <row r="102" spans="1:58" ht="15.75" customHeight="1" x14ac:dyDescent="0.2">
      <c r="A102" s="251"/>
      <c r="B102" s="251"/>
      <c r="C102" s="315"/>
      <c r="D102" s="311"/>
      <c r="E102" s="316"/>
      <c r="F102" s="301" t="str">
        <f t="shared" si="14"/>
        <v>INVALID</v>
      </c>
      <c r="G102" s="251"/>
      <c r="H102" s="251"/>
      <c r="I102" s="251"/>
      <c r="J102" s="251"/>
      <c r="K102" s="251"/>
      <c r="L102" s="251"/>
      <c r="M102" s="238" t="str">
        <f t="shared" si="15"/>
        <v>Not a SBITA</v>
      </c>
      <c r="N102" s="302"/>
      <c r="O102" s="251"/>
      <c r="P102" s="251"/>
      <c r="Q102" s="251"/>
      <c r="R102" s="251"/>
      <c r="S102" s="251"/>
      <c r="T102" s="251"/>
      <c r="U102" s="251"/>
      <c r="V102" s="251"/>
      <c r="W102" s="251"/>
      <c r="X102" s="251"/>
      <c r="Y102" s="251"/>
      <c r="Z102" s="251"/>
      <c r="AA102" s="292">
        <f t="shared" si="16"/>
        <v>0</v>
      </c>
      <c r="AB102" s="292">
        <f t="shared" si="17"/>
        <v>0</v>
      </c>
      <c r="AC102" s="292">
        <f t="shared" si="18"/>
        <v>0</v>
      </c>
      <c r="AD102" s="238">
        <f t="shared" si="19"/>
        <v>0</v>
      </c>
      <c r="AE102" s="251"/>
      <c r="AF102" s="251"/>
      <c r="AG102" s="292">
        <f t="shared" si="11"/>
        <v>0</v>
      </c>
      <c r="AH102" s="251"/>
      <c r="AI102" s="251"/>
      <c r="AJ102" s="303"/>
      <c r="AK102" s="251"/>
      <c r="AL102" s="251"/>
      <c r="AM102" s="304"/>
      <c r="AN102" s="251"/>
      <c r="AO102" s="305"/>
      <c r="AP102" s="304"/>
      <c r="AQ102" s="251"/>
      <c r="AR102" s="304"/>
      <c r="AS102" s="251"/>
      <c r="AT102" s="251"/>
      <c r="AU102" s="306"/>
      <c r="AV102" s="307" t="b">
        <f t="shared" si="20"/>
        <v>0</v>
      </c>
      <c r="AW102" s="307">
        <f t="shared" si="21"/>
        <v>0</v>
      </c>
      <c r="AX102" s="301" t="str">
        <f t="shared" si="12"/>
        <v>Yes</v>
      </c>
      <c r="AY102" s="307">
        <f t="shared" si="13"/>
        <v>0</v>
      </c>
      <c r="AZ102" s="298"/>
      <c r="BA102" s="250"/>
      <c r="BB102" s="251"/>
      <c r="BC102" s="251"/>
      <c r="BD102" s="251"/>
      <c r="BE102" s="251"/>
      <c r="BF102" s="251"/>
    </row>
    <row r="103" spans="1:58" ht="15.75" customHeight="1" x14ac:dyDescent="0.2">
      <c r="A103" s="251"/>
      <c r="B103" s="251"/>
      <c r="C103" s="315"/>
      <c r="D103" s="311"/>
      <c r="E103" s="316"/>
      <c r="F103" s="301" t="str">
        <f t="shared" si="14"/>
        <v>INVALID</v>
      </c>
      <c r="G103" s="251"/>
      <c r="H103" s="251"/>
      <c r="I103" s="251"/>
      <c r="J103" s="251"/>
      <c r="K103" s="251"/>
      <c r="L103" s="251"/>
      <c r="M103" s="238" t="str">
        <f t="shared" si="15"/>
        <v>Not a SBITA</v>
      </c>
      <c r="N103" s="302"/>
      <c r="O103" s="251"/>
      <c r="P103" s="251"/>
      <c r="Q103" s="251"/>
      <c r="R103" s="251"/>
      <c r="S103" s="251"/>
      <c r="T103" s="251"/>
      <c r="U103" s="251"/>
      <c r="V103" s="251"/>
      <c r="W103" s="251"/>
      <c r="X103" s="251"/>
      <c r="Y103" s="251"/>
      <c r="Z103" s="251"/>
      <c r="AA103" s="292">
        <f t="shared" si="16"/>
        <v>0</v>
      </c>
      <c r="AB103" s="292">
        <f t="shared" si="17"/>
        <v>0</v>
      </c>
      <c r="AC103" s="292">
        <f t="shared" si="18"/>
        <v>0</v>
      </c>
      <c r="AD103" s="238">
        <f t="shared" si="19"/>
        <v>0</v>
      </c>
      <c r="AE103" s="251"/>
      <c r="AF103" s="251"/>
      <c r="AG103" s="292">
        <f t="shared" si="11"/>
        <v>0</v>
      </c>
      <c r="AH103" s="251"/>
      <c r="AI103" s="251"/>
      <c r="AJ103" s="303"/>
      <c r="AK103" s="251"/>
      <c r="AL103" s="251"/>
      <c r="AM103" s="304"/>
      <c r="AN103" s="251"/>
      <c r="AO103" s="305"/>
      <c r="AP103" s="304"/>
      <c r="AQ103" s="251"/>
      <c r="AR103" s="304"/>
      <c r="AS103" s="251"/>
      <c r="AT103" s="251"/>
      <c r="AU103" s="306"/>
      <c r="AV103" s="307" t="b">
        <f t="shared" si="20"/>
        <v>0</v>
      </c>
      <c r="AW103" s="307">
        <f t="shared" si="21"/>
        <v>0</v>
      </c>
      <c r="AX103" s="301" t="str">
        <f t="shared" si="12"/>
        <v>Yes</v>
      </c>
      <c r="AY103" s="307">
        <f t="shared" si="13"/>
        <v>0</v>
      </c>
      <c r="AZ103" s="298"/>
      <c r="BA103" s="250"/>
      <c r="BB103" s="251"/>
      <c r="BC103" s="251"/>
      <c r="BD103" s="251"/>
      <c r="BE103" s="251"/>
      <c r="BF103" s="251"/>
    </row>
    <row r="104" spans="1:58" ht="15.75" customHeight="1" x14ac:dyDescent="0.2">
      <c r="A104" s="251"/>
      <c r="B104" s="251"/>
      <c r="C104" s="315"/>
      <c r="D104" s="311"/>
      <c r="E104" s="316"/>
      <c r="F104" s="301" t="str">
        <f t="shared" si="14"/>
        <v>INVALID</v>
      </c>
      <c r="G104" s="251"/>
      <c r="H104" s="251"/>
      <c r="I104" s="251"/>
      <c r="J104" s="251"/>
      <c r="K104" s="251"/>
      <c r="L104" s="251"/>
      <c r="M104" s="238" t="str">
        <f t="shared" si="15"/>
        <v>Not a SBITA</v>
      </c>
      <c r="N104" s="302"/>
      <c r="O104" s="251"/>
      <c r="P104" s="251"/>
      <c r="Q104" s="251"/>
      <c r="R104" s="251"/>
      <c r="S104" s="251"/>
      <c r="T104" s="251"/>
      <c r="U104" s="251"/>
      <c r="V104" s="251"/>
      <c r="W104" s="251"/>
      <c r="X104" s="251"/>
      <c r="Y104" s="251"/>
      <c r="Z104" s="251"/>
      <c r="AA104" s="292">
        <f t="shared" si="16"/>
        <v>0</v>
      </c>
      <c r="AB104" s="292">
        <f t="shared" si="17"/>
        <v>0</v>
      </c>
      <c r="AC104" s="292">
        <f t="shared" si="18"/>
        <v>0</v>
      </c>
      <c r="AD104" s="238">
        <f t="shared" si="19"/>
        <v>0</v>
      </c>
      <c r="AE104" s="251"/>
      <c r="AF104" s="251"/>
      <c r="AG104" s="292">
        <f t="shared" si="11"/>
        <v>0</v>
      </c>
      <c r="AH104" s="251"/>
      <c r="AI104" s="251"/>
      <c r="AJ104" s="303"/>
      <c r="AK104" s="251"/>
      <c r="AL104" s="251"/>
      <c r="AM104" s="304"/>
      <c r="AN104" s="251"/>
      <c r="AO104" s="305"/>
      <c r="AP104" s="304"/>
      <c r="AQ104" s="251"/>
      <c r="AR104" s="304"/>
      <c r="AS104" s="251"/>
      <c r="AT104" s="251"/>
      <c r="AU104" s="306"/>
      <c r="AV104" s="307" t="b">
        <f t="shared" si="20"/>
        <v>0</v>
      </c>
      <c r="AW104" s="307">
        <f t="shared" si="21"/>
        <v>0</v>
      </c>
      <c r="AX104" s="301" t="str">
        <f t="shared" si="12"/>
        <v>Yes</v>
      </c>
      <c r="AY104" s="307">
        <f t="shared" si="13"/>
        <v>0</v>
      </c>
      <c r="AZ104" s="298"/>
      <c r="BA104" s="250"/>
      <c r="BB104" s="251"/>
      <c r="BC104" s="251"/>
      <c r="BD104" s="251"/>
      <c r="BE104" s="251"/>
      <c r="BF104" s="251"/>
    </row>
    <row r="105" spans="1:58" ht="15.75" customHeight="1" x14ac:dyDescent="0.2">
      <c r="A105" s="251"/>
      <c r="B105" s="251"/>
      <c r="C105" s="315"/>
      <c r="D105" s="311"/>
      <c r="E105" s="316"/>
      <c r="F105" s="301" t="str">
        <f t="shared" si="14"/>
        <v>INVALID</v>
      </c>
      <c r="G105" s="251"/>
      <c r="H105" s="251"/>
      <c r="I105" s="251"/>
      <c r="J105" s="251"/>
      <c r="K105" s="251"/>
      <c r="L105" s="251"/>
      <c r="M105" s="238" t="str">
        <f t="shared" si="15"/>
        <v>Not a SBITA</v>
      </c>
      <c r="N105" s="302"/>
      <c r="O105" s="251"/>
      <c r="P105" s="251"/>
      <c r="Q105" s="251"/>
      <c r="R105" s="251"/>
      <c r="S105" s="251"/>
      <c r="T105" s="251"/>
      <c r="U105" s="251"/>
      <c r="V105" s="251"/>
      <c r="W105" s="251"/>
      <c r="X105" s="251"/>
      <c r="Y105" s="251"/>
      <c r="Z105" s="251"/>
      <c r="AA105" s="292">
        <f t="shared" si="16"/>
        <v>0</v>
      </c>
      <c r="AB105" s="292">
        <f t="shared" si="17"/>
        <v>0</v>
      </c>
      <c r="AC105" s="292">
        <f t="shared" si="18"/>
        <v>0</v>
      </c>
      <c r="AD105" s="238">
        <f t="shared" si="19"/>
        <v>0</v>
      </c>
      <c r="AE105" s="251"/>
      <c r="AF105" s="251"/>
      <c r="AG105" s="292">
        <f t="shared" si="11"/>
        <v>0</v>
      </c>
      <c r="AH105" s="251"/>
      <c r="AI105" s="251"/>
      <c r="AJ105" s="303"/>
      <c r="AK105" s="251"/>
      <c r="AL105" s="251"/>
      <c r="AM105" s="304"/>
      <c r="AN105" s="251"/>
      <c r="AO105" s="305"/>
      <c r="AP105" s="304"/>
      <c r="AQ105" s="251"/>
      <c r="AR105" s="304"/>
      <c r="AS105" s="251"/>
      <c r="AT105" s="251"/>
      <c r="AU105" s="306"/>
      <c r="AV105" s="307" t="b">
        <f t="shared" si="20"/>
        <v>0</v>
      </c>
      <c r="AW105" s="307">
        <f t="shared" si="21"/>
        <v>0</v>
      </c>
      <c r="AX105" s="301" t="str">
        <f t="shared" si="12"/>
        <v>Yes</v>
      </c>
      <c r="AY105" s="307">
        <f t="shared" si="13"/>
        <v>0</v>
      </c>
      <c r="AZ105" s="298"/>
      <c r="BA105" s="250"/>
      <c r="BB105" s="251"/>
      <c r="BC105" s="251"/>
      <c r="BD105" s="251"/>
      <c r="BE105" s="251"/>
      <c r="BF105" s="251"/>
    </row>
    <row r="106" spans="1:58" ht="15.75" customHeight="1" x14ac:dyDescent="0.2">
      <c r="A106" s="251"/>
      <c r="B106" s="251"/>
      <c r="C106" s="315"/>
      <c r="D106" s="311"/>
      <c r="E106" s="316"/>
      <c r="F106" s="301" t="str">
        <f t="shared" si="14"/>
        <v>INVALID</v>
      </c>
      <c r="G106" s="251"/>
      <c r="H106" s="251"/>
      <c r="I106" s="251"/>
      <c r="J106" s="251"/>
      <c r="K106" s="251"/>
      <c r="L106" s="251"/>
      <c r="M106" s="238" t="str">
        <f t="shared" si="15"/>
        <v>Not a SBITA</v>
      </c>
      <c r="N106" s="302"/>
      <c r="O106" s="251"/>
      <c r="P106" s="251"/>
      <c r="Q106" s="251"/>
      <c r="R106" s="251"/>
      <c r="S106" s="251"/>
      <c r="T106" s="251"/>
      <c r="U106" s="251"/>
      <c r="V106" s="251"/>
      <c r="W106" s="251"/>
      <c r="X106" s="251"/>
      <c r="Y106" s="251"/>
      <c r="Z106" s="251"/>
      <c r="AA106" s="292">
        <f t="shared" si="16"/>
        <v>0</v>
      </c>
      <c r="AB106" s="292">
        <f t="shared" si="17"/>
        <v>0</v>
      </c>
      <c r="AC106" s="292">
        <f t="shared" si="18"/>
        <v>0</v>
      </c>
      <c r="AD106" s="238">
        <f t="shared" si="19"/>
        <v>0</v>
      </c>
      <c r="AE106" s="251"/>
      <c r="AF106" s="251"/>
      <c r="AG106" s="292">
        <f t="shared" si="11"/>
        <v>0</v>
      </c>
      <c r="AH106" s="251"/>
      <c r="AI106" s="251"/>
      <c r="AJ106" s="303"/>
      <c r="AK106" s="251"/>
      <c r="AL106" s="251"/>
      <c r="AM106" s="304"/>
      <c r="AN106" s="251"/>
      <c r="AO106" s="305"/>
      <c r="AP106" s="304"/>
      <c r="AQ106" s="251"/>
      <c r="AR106" s="304"/>
      <c r="AS106" s="251"/>
      <c r="AT106" s="251"/>
      <c r="AU106" s="306"/>
      <c r="AV106" s="307" t="b">
        <f t="shared" si="20"/>
        <v>0</v>
      </c>
      <c r="AW106" s="307">
        <f t="shared" si="21"/>
        <v>0</v>
      </c>
      <c r="AX106" s="301" t="str">
        <f t="shared" si="12"/>
        <v>Yes</v>
      </c>
      <c r="AY106" s="307">
        <f t="shared" si="13"/>
        <v>0</v>
      </c>
      <c r="AZ106" s="298"/>
      <c r="BA106" s="250"/>
      <c r="BB106" s="251"/>
      <c r="BC106" s="251"/>
      <c r="BD106" s="251"/>
      <c r="BE106" s="251"/>
      <c r="BF106" s="251"/>
    </row>
    <row r="107" spans="1:58" ht="15.75" customHeight="1" x14ac:dyDescent="0.2">
      <c r="A107" s="251"/>
      <c r="B107" s="251"/>
      <c r="C107" s="315"/>
      <c r="D107" s="311"/>
      <c r="E107" s="316"/>
      <c r="F107" s="301" t="str">
        <f t="shared" si="14"/>
        <v>INVALID</v>
      </c>
      <c r="G107" s="251"/>
      <c r="H107" s="251"/>
      <c r="I107" s="251"/>
      <c r="J107" s="251"/>
      <c r="K107" s="251"/>
      <c r="L107" s="251"/>
      <c r="M107" s="238" t="str">
        <f t="shared" si="15"/>
        <v>Not a SBITA</v>
      </c>
      <c r="N107" s="302"/>
      <c r="O107" s="251"/>
      <c r="P107" s="251"/>
      <c r="Q107" s="251"/>
      <c r="R107" s="251"/>
      <c r="S107" s="251"/>
      <c r="T107" s="251"/>
      <c r="U107" s="251"/>
      <c r="V107" s="251"/>
      <c r="W107" s="251"/>
      <c r="X107" s="251"/>
      <c r="Y107" s="251"/>
      <c r="Z107" s="251"/>
      <c r="AA107" s="292">
        <f t="shared" si="16"/>
        <v>0</v>
      </c>
      <c r="AB107" s="292">
        <f t="shared" si="17"/>
        <v>0</v>
      </c>
      <c r="AC107" s="292">
        <f t="shared" si="18"/>
        <v>0</v>
      </c>
      <c r="AD107" s="238">
        <f t="shared" si="19"/>
        <v>0</v>
      </c>
      <c r="AE107" s="251"/>
      <c r="AF107" s="251"/>
      <c r="AG107" s="292">
        <f t="shared" si="11"/>
        <v>0</v>
      </c>
      <c r="AH107" s="251"/>
      <c r="AI107" s="251"/>
      <c r="AJ107" s="303"/>
      <c r="AK107" s="251"/>
      <c r="AL107" s="251"/>
      <c r="AM107" s="304"/>
      <c r="AN107" s="251"/>
      <c r="AO107" s="305"/>
      <c r="AP107" s="304"/>
      <c r="AQ107" s="251"/>
      <c r="AR107" s="304"/>
      <c r="AS107" s="251"/>
      <c r="AT107" s="251"/>
      <c r="AU107" s="306"/>
      <c r="AV107" s="307" t="b">
        <f t="shared" si="20"/>
        <v>0</v>
      </c>
      <c r="AW107" s="307">
        <f t="shared" si="21"/>
        <v>0</v>
      </c>
      <c r="AX107" s="301" t="str">
        <f t="shared" si="12"/>
        <v>Yes</v>
      </c>
      <c r="AY107" s="307">
        <f t="shared" si="13"/>
        <v>0</v>
      </c>
      <c r="AZ107" s="298"/>
      <c r="BA107" s="250"/>
      <c r="BB107" s="251"/>
      <c r="BC107" s="251"/>
      <c r="BD107" s="251"/>
      <c r="BE107" s="251"/>
      <c r="BF107" s="251"/>
    </row>
    <row r="108" spans="1:58" ht="15.75" customHeight="1" x14ac:dyDescent="0.2">
      <c r="A108" s="251"/>
      <c r="B108" s="251"/>
      <c r="C108" s="315"/>
      <c r="D108" s="311"/>
      <c r="E108" s="316"/>
      <c r="F108" s="301" t="str">
        <f t="shared" si="14"/>
        <v>INVALID</v>
      </c>
      <c r="G108" s="251"/>
      <c r="H108" s="251"/>
      <c r="I108" s="251"/>
      <c r="J108" s="251"/>
      <c r="K108" s="251"/>
      <c r="L108" s="251"/>
      <c r="M108" s="238" t="str">
        <f t="shared" si="15"/>
        <v>Not a SBITA</v>
      </c>
      <c r="N108" s="302"/>
      <c r="O108" s="251"/>
      <c r="P108" s="251"/>
      <c r="Q108" s="251"/>
      <c r="R108" s="251"/>
      <c r="S108" s="251"/>
      <c r="T108" s="251"/>
      <c r="U108" s="251"/>
      <c r="V108" s="251"/>
      <c r="W108" s="251"/>
      <c r="X108" s="251"/>
      <c r="Y108" s="251"/>
      <c r="Z108" s="251"/>
      <c r="AA108" s="292">
        <f t="shared" si="16"/>
        <v>0</v>
      </c>
      <c r="AB108" s="292">
        <f t="shared" si="17"/>
        <v>0</v>
      </c>
      <c r="AC108" s="292">
        <f t="shared" si="18"/>
        <v>0</v>
      </c>
      <c r="AD108" s="238">
        <f t="shared" si="19"/>
        <v>0</v>
      </c>
      <c r="AE108" s="251"/>
      <c r="AF108" s="251"/>
      <c r="AG108" s="292">
        <f t="shared" si="11"/>
        <v>0</v>
      </c>
      <c r="AH108" s="251"/>
      <c r="AI108" s="251"/>
      <c r="AJ108" s="303"/>
      <c r="AK108" s="251"/>
      <c r="AL108" s="251"/>
      <c r="AM108" s="304"/>
      <c r="AN108" s="251"/>
      <c r="AO108" s="305"/>
      <c r="AP108" s="304"/>
      <c r="AQ108" s="251"/>
      <c r="AR108" s="304"/>
      <c r="AS108" s="251"/>
      <c r="AT108" s="251"/>
      <c r="AU108" s="306"/>
      <c r="AV108" s="307" t="b">
        <f t="shared" si="20"/>
        <v>0</v>
      </c>
      <c r="AW108" s="307">
        <f t="shared" si="21"/>
        <v>0</v>
      </c>
      <c r="AX108" s="301" t="str">
        <f t="shared" si="12"/>
        <v>Yes</v>
      </c>
      <c r="AY108" s="307">
        <f t="shared" si="13"/>
        <v>0</v>
      </c>
      <c r="AZ108" s="298"/>
      <c r="BA108" s="250"/>
      <c r="BB108" s="251"/>
      <c r="BC108" s="251"/>
      <c r="BD108" s="251"/>
      <c r="BE108" s="251"/>
      <c r="BF108" s="251"/>
    </row>
    <row r="109" spans="1:58" ht="15.75" customHeight="1" x14ac:dyDescent="0.2">
      <c r="A109" s="251"/>
      <c r="B109" s="251"/>
      <c r="C109" s="315"/>
      <c r="D109" s="311"/>
      <c r="E109" s="316"/>
      <c r="F109" s="301" t="str">
        <f t="shared" si="14"/>
        <v>INVALID</v>
      </c>
      <c r="G109" s="251"/>
      <c r="H109" s="251"/>
      <c r="I109" s="251"/>
      <c r="J109" s="251"/>
      <c r="K109" s="251"/>
      <c r="L109" s="251"/>
      <c r="M109" s="238" t="str">
        <f t="shared" si="15"/>
        <v>Not a SBITA</v>
      </c>
      <c r="N109" s="302"/>
      <c r="O109" s="251"/>
      <c r="P109" s="251"/>
      <c r="Q109" s="251"/>
      <c r="R109" s="251"/>
      <c r="S109" s="251"/>
      <c r="T109" s="251"/>
      <c r="U109" s="251"/>
      <c r="V109" s="251"/>
      <c r="W109" s="251"/>
      <c r="X109" s="251"/>
      <c r="Y109" s="251"/>
      <c r="Z109" s="251"/>
      <c r="AA109" s="292">
        <f t="shared" si="16"/>
        <v>0</v>
      </c>
      <c r="AB109" s="292">
        <f t="shared" si="17"/>
        <v>0</v>
      </c>
      <c r="AC109" s="292">
        <f t="shared" si="18"/>
        <v>0</v>
      </c>
      <c r="AD109" s="238">
        <f t="shared" si="19"/>
        <v>0</v>
      </c>
      <c r="AE109" s="251"/>
      <c r="AF109" s="251"/>
      <c r="AG109" s="292">
        <f t="shared" si="11"/>
        <v>0</v>
      </c>
      <c r="AH109" s="251"/>
      <c r="AI109" s="251"/>
      <c r="AJ109" s="303"/>
      <c r="AK109" s="251"/>
      <c r="AL109" s="251"/>
      <c r="AM109" s="304"/>
      <c r="AN109" s="251"/>
      <c r="AO109" s="305"/>
      <c r="AP109" s="304"/>
      <c r="AQ109" s="251"/>
      <c r="AR109" s="304"/>
      <c r="AS109" s="251"/>
      <c r="AT109" s="251"/>
      <c r="AU109" s="306"/>
      <c r="AV109" s="307" t="b">
        <f t="shared" si="20"/>
        <v>0</v>
      </c>
      <c r="AW109" s="307">
        <f t="shared" si="21"/>
        <v>0</v>
      </c>
      <c r="AX109" s="301" t="str">
        <f t="shared" si="12"/>
        <v>Yes</v>
      </c>
      <c r="AY109" s="307">
        <f t="shared" si="13"/>
        <v>0</v>
      </c>
      <c r="AZ109" s="298"/>
      <c r="BA109" s="250"/>
      <c r="BB109" s="251"/>
      <c r="BC109" s="251"/>
      <c r="BD109" s="251"/>
      <c r="BE109" s="251"/>
      <c r="BF109" s="251"/>
    </row>
    <row r="110" spans="1:58" ht="15.75" customHeight="1" x14ac:dyDescent="0.2">
      <c r="A110" s="251"/>
      <c r="B110" s="251"/>
      <c r="C110" s="315"/>
      <c r="D110" s="311"/>
      <c r="E110" s="316"/>
      <c r="F110" s="301" t="str">
        <f t="shared" si="14"/>
        <v>INVALID</v>
      </c>
      <c r="G110" s="251"/>
      <c r="H110" s="251"/>
      <c r="I110" s="251"/>
      <c r="J110" s="251"/>
      <c r="K110" s="251"/>
      <c r="L110" s="251"/>
      <c r="M110" s="238" t="str">
        <f t="shared" si="15"/>
        <v>Not a SBITA</v>
      </c>
      <c r="N110" s="302"/>
      <c r="O110" s="251"/>
      <c r="P110" s="251"/>
      <c r="Q110" s="251"/>
      <c r="R110" s="251"/>
      <c r="S110" s="251"/>
      <c r="T110" s="251"/>
      <c r="U110" s="251"/>
      <c r="V110" s="251"/>
      <c r="W110" s="251"/>
      <c r="X110" s="251"/>
      <c r="Y110" s="251"/>
      <c r="Z110" s="251"/>
      <c r="AA110" s="292">
        <f t="shared" si="16"/>
        <v>0</v>
      </c>
      <c r="AB110" s="292">
        <f t="shared" si="17"/>
        <v>0</v>
      </c>
      <c r="AC110" s="292">
        <f t="shared" si="18"/>
        <v>0</v>
      </c>
      <c r="AD110" s="238">
        <f t="shared" si="19"/>
        <v>0</v>
      </c>
      <c r="AE110" s="251"/>
      <c r="AF110" s="251"/>
      <c r="AG110" s="292">
        <f t="shared" si="11"/>
        <v>0</v>
      </c>
      <c r="AH110" s="251"/>
      <c r="AI110" s="251"/>
      <c r="AJ110" s="303"/>
      <c r="AK110" s="251"/>
      <c r="AL110" s="251"/>
      <c r="AM110" s="304"/>
      <c r="AN110" s="251"/>
      <c r="AO110" s="305"/>
      <c r="AP110" s="304"/>
      <c r="AQ110" s="251"/>
      <c r="AR110" s="304"/>
      <c r="AS110" s="251"/>
      <c r="AT110" s="251"/>
      <c r="AU110" s="306"/>
      <c r="AV110" s="307" t="b">
        <f t="shared" si="20"/>
        <v>0</v>
      </c>
      <c r="AW110" s="307">
        <f t="shared" si="21"/>
        <v>0</v>
      </c>
      <c r="AX110" s="301" t="str">
        <f t="shared" si="12"/>
        <v>Yes</v>
      </c>
      <c r="AY110" s="307">
        <f t="shared" si="13"/>
        <v>0</v>
      </c>
      <c r="AZ110" s="298"/>
      <c r="BA110" s="250"/>
      <c r="BB110" s="251"/>
      <c r="BC110" s="251"/>
      <c r="BD110" s="251"/>
      <c r="BE110" s="251"/>
      <c r="BF110" s="251"/>
    </row>
    <row r="111" spans="1:58" ht="15.75" customHeight="1" x14ac:dyDescent="0.2">
      <c r="A111" s="251"/>
      <c r="B111" s="251"/>
      <c r="C111" s="315"/>
      <c r="D111" s="311"/>
      <c r="E111" s="316"/>
      <c r="F111" s="301" t="str">
        <f t="shared" si="14"/>
        <v>INVALID</v>
      </c>
      <c r="G111" s="251"/>
      <c r="H111" s="251"/>
      <c r="I111" s="251"/>
      <c r="J111" s="251"/>
      <c r="K111" s="251"/>
      <c r="L111" s="251"/>
      <c r="M111" s="238" t="str">
        <f t="shared" si="15"/>
        <v>Not a SBITA</v>
      </c>
      <c r="N111" s="302"/>
      <c r="O111" s="251"/>
      <c r="P111" s="251"/>
      <c r="Q111" s="251"/>
      <c r="R111" s="251"/>
      <c r="S111" s="251"/>
      <c r="T111" s="251"/>
      <c r="U111" s="251"/>
      <c r="V111" s="251"/>
      <c r="W111" s="251"/>
      <c r="X111" s="251"/>
      <c r="Y111" s="251"/>
      <c r="Z111" s="251"/>
      <c r="AA111" s="292">
        <f t="shared" si="16"/>
        <v>0</v>
      </c>
      <c r="AB111" s="292">
        <f t="shared" si="17"/>
        <v>0</v>
      </c>
      <c r="AC111" s="292">
        <f t="shared" si="18"/>
        <v>0</v>
      </c>
      <c r="AD111" s="238">
        <f t="shared" si="19"/>
        <v>0</v>
      </c>
      <c r="AE111" s="251"/>
      <c r="AF111" s="251"/>
      <c r="AG111" s="292">
        <f t="shared" si="11"/>
        <v>0</v>
      </c>
      <c r="AH111" s="251"/>
      <c r="AI111" s="251"/>
      <c r="AJ111" s="303"/>
      <c r="AK111" s="251"/>
      <c r="AL111" s="251"/>
      <c r="AM111" s="304"/>
      <c r="AN111" s="251"/>
      <c r="AO111" s="305"/>
      <c r="AP111" s="304"/>
      <c r="AQ111" s="251"/>
      <c r="AR111" s="304"/>
      <c r="AS111" s="251"/>
      <c r="AT111" s="251"/>
      <c r="AU111" s="306"/>
      <c r="AV111" s="307" t="b">
        <f t="shared" si="20"/>
        <v>0</v>
      </c>
      <c r="AW111" s="307">
        <f t="shared" si="21"/>
        <v>0</v>
      </c>
      <c r="AX111" s="301" t="str">
        <f t="shared" si="12"/>
        <v>Yes</v>
      </c>
      <c r="AY111" s="307">
        <f t="shared" si="13"/>
        <v>0</v>
      </c>
      <c r="AZ111" s="298"/>
      <c r="BA111" s="250"/>
      <c r="BB111" s="251"/>
      <c r="BC111" s="251"/>
      <c r="BD111" s="251"/>
      <c r="BE111" s="251"/>
      <c r="BF111" s="251"/>
    </row>
    <row r="112" spans="1:58" ht="15.75" customHeight="1" x14ac:dyDescent="0.2">
      <c r="A112" s="251"/>
      <c r="B112" s="251"/>
      <c r="C112" s="315"/>
      <c r="D112" s="311"/>
      <c r="E112" s="316"/>
      <c r="F112" s="301" t="str">
        <f t="shared" si="14"/>
        <v>INVALID</v>
      </c>
      <c r="G112" s="251"/>
      <c r="H112" s="251"/>
      <c r="I112" s="251"/>
      <c r="J112" s="251"/>
      <c r="K112" s="251"/>
      <c r="L112" s="251"/>
      <c r="M112" s="238" t="str">
        <f t="shared" si="15"/>
        <v>Not a SBITA</v>
      </c>
      <c r="N112" s="302"/>
      <c r="O112" s="251"/>
      <c r="P112" s="251"/>
      <c r="Q112" s="251"/>
      <c r="R112" s="251"/>
      <c r="S112" s="251"/>
      <c r="T112" s="251"/>
      <c r="U112" s="251"/>
      <c r="V112" s="251"/>
      <c r="W112" s="251"/>
      <c r="X112" s="251"/>
      <c r="Y112" s="251"/>
      <c r="Z112" s="251"/>
      <c r="AA112" s="292">
        <f t="shared" si="16"/>
        <v>0</v>
      </c>
      <c r="AB112" s="292">
        <f t="shared" si="17"/>
        <v>0</v>
      </c>
      <c r="AC112" s="292">
        <f t="shared" si="18"/>
        <v>0</v>
      </c>
      <c r="AD112" s="238">
        <f t="shared" si="19"/>
        <v>0</v>
      </c>
      <c r="AE112" s="251"/>
      <c r="AF112" s="251"/>
      <c r="AG112" s="292">
        <f t="shared" si="11"/>
        <v>0</v>
      </c>
      <c r="AH112" s="251"/>
      <c r="AI112" s="251"/>
      <c r="AJ112" s="303"/>
      <c r="AK112" s="251"/>
      <c r="AL112" s="251"/>
      <c r="AM112" s="304"/>
      <c r="AN112" s="251"/>
      <c r="AO112" s="305"/>
      <c r="AP112" s="304"/>
      <c r="AQ112" s="251"/>
      <c r="AR112" s="304"/>
      <c r="AS112" s="251"/>
      <c r="AT112" s="251"/>
      <c r="AU112" s="306"/>
      <c r="AV112" s="307" t="b">
        <f t="shared" si="20"/>
        <v>0</v>
      </c>
      <c r="AW112" s="307">
        <f t="shared" si="21"/>
        <v>0</v>
      </c>
      <c r="AX112" s="301" t="str">
        <f t="shared" si="12"/>
        <v>Yes</v>
      </c>
      <c r="AY112" s="307">
        <f t="shared" si="13"/>
        <v>0</v>
      </c>
      <c r="AZ112" s="298"/>
      <c r="BA112" s="250"/>
      <c r="BB112" s="251"/>
      <c r="BC112" s="251"/>
      <c r="BD112" s="251"/>
      <c r="BE112" s="251"/>
      <c r="BF112" s="251"/>
    </row>
    <row r="113" spans="1:58" ht="15.75" customHeight="1" x14ac:dyDescent="0.2">
      <c r="A113" s="251"/>
      <c r="B113" s="251"/>
      <c r="C113" s="315"/>
      <c r="D113" s="311"/>
      <c r="E113" s="316"/>
      <c r="F113" s="301" t="str">
        <f t="shared" si="14"/>
        <v>INVALID</v>
      </c>
      <c r="G113" s="251"/>
      <c r="H113" s="251"/>
      <c r="I113" s="251"/>
      <c r="J113" s="251"/>
      <c r="K113" s="251"/>
      <c r="L113" s="251"/>
      <c r="M113" s="238" t="str">
        <f t="shared" si="15"/>
        <v>Not a SBITA</v>
      </c>
      <c r="N113" s="302"/>
      <c r="O113" s="251"/>
      <c r="P113" s="251"/>
      <c r="Q113" s="251"/>
      <c r="R113" s="251"/>
      <c r="S113" s="251"/>
      <c r="T113" s="251"/>
      <c r="U113" s="251"/>
      <c r="V113" s="251"/>
      <c r="W113" s="251"/>
      <c r="X113" s="251"/>
      <c r="Y113" s="251"/>
      <c r="Z113" s="251"/>
      <c r="AA113" s="292">
        <f t="shared" si="16"/>
        <v>0</v>
      </c>
      <c r="AB113" s="292">
        <f t="shared" si="17"/>
        <v>0</v>
      </c>
      <c r="AC113" s="292">
        <f t="shared" si="18"/>
        <v>0</v>
      </c>
      <c r="AD113" s="238">
        <f t="shared" si="19"/>
        <v>0</v>
      </c>
      <c r="AE113" s="251"/>
      <c r="AF113" s="251"/>
      <c r="AG113" s="292">
        <f t="shared" si="11"/>
        <v>0</v>
      </c>
      <c r="AH113" s="251"/>
      <c r="AI113" s="251"/>
      <c r="AJ113" s="303"/>
      <c r="AK113" s="251"/>
      <c r="AL113" s="251"/>
      <c r="AM113" s="304"/>
      <c r="AN113" s="251"/>
      <c r="AO113" s="305"/>
      <c r="AP113" s="304"/>
      <c r="AQ113" s="251"/>
      <c r="AR113" s="304"/>
      <c r="AS113" s="251"/>
      <c r="AT113" s="251"/>
      <c r="AU113" s="306"/>
      <c r="AV113" s="307" t="b">
        <f t="shared" si="20"/>
        <v>0</v>
      </c>
      <c r="AW113" s="307">
        <f t="shared" si="21"/>
        <v>0</v>
      </c>
      <c r="AX113" s="301" t="str">
        <f t="shared" si="12"/>
        <v>Yes</v>
      </c>
      <c r="AY113" s="307">
        <f t="shared" si="13"/>
        <v>0</v>
      </c>
      <c r="AZ113" s="298"/>
      <c r="BA113" s="250"/>
      <c r="BB113" s="251"/>
      <c r="BC113" s="251"/>
      <c r="BD113" s="251"/>
      <c r="BE113" s="251"/>
      <c r="BF113" s="251"/>
    </row>
    <row r="114" spans="1:58" ht="15.75" customHeight="1" x14ac:dyDescent="0.2">
      <c r="A114" s="251"/>
      <c r="B114" s="251"/>
      <c r="C114" s="315"/>
      <c r="D114" s="311"/>
      <c r="E114" s="316"/>
      <c r="F114" s="301" t="str">
        <f t="shared" si="14"/>
        <v>INVALID</v>
      </c>
      <c r="G114" s="251"/>
      <c r="H114" s="251"/>
      <c r="I114" s="251"/>
      <c r="J114" s="251"/>
      <c r="K114" s="251"/>
      <c r="L114" s="251"/>
      <c r="M114" s="238" t="str">
        <f t="shared" si="15"/>
        <v>Not a SBITA</v>
      </c>
      <c r="N114" s="302"/>
      <c r="O114" s="251"/>
      <c r="P114" s="251"/>
      <c r="Q114" s="251"/>
      <c r="R114" s="251"/>
      <c r="S114" s="251"/>
      <c r="T114" s="251"/>
      <c r="U114" s="251"/>
      <c r="V114" s="251"/>
      <c r="W114" s="251"/>
      <c r="X114" s="251"/>
      <c r="Y114" s="251"/>
      <c r="Z114" s="251"/>
      <c r="AA114" s="292">
        <f t="shared" si="16"/>
        <v>0</v>
      </c>
      <c r="AB114" s="292">
        <f t="shared" si="17"/>
        <v>0</v>
      </c>
      <c r="AC114" s="292">
        <f t="shared" si="18"/>
        <v>0</v>
      </c>
      <c r="AD114" s="238">
        <f t="shared" si="19"/>
        <v>0</v>
      </c>
      <c r="AE114" s="251"/>
      <c r="AF114" s="251"/>
      <c r="AG114" s="292">
        <f t="shared" si="11"/>
        <v>0</v>
      </c>
      <c r="AH114" s="251"/>
      <c r="AI114" s="251"/>
      <c r="AJ114" s="303"/>
      <c r="AK114" s="251"/>
      <c r="AL114" s="251"/>
      <c r="AM114" s="304"/>
      <c r="AN114" s="251"/>
      <c r="AO114" s="305"/>
      <c r="AP114" s="304"/>
      <c r="AQ114" s="251"/>
      <c r="AR114" s="304"/>
      <c r="AS114" s="251"/>
      <c r="AT114" s="251"/>
      <c r="AU114" s="306"/>
      <c r="AV114" s="307" t="b">
        <f t="shared" si="20"/>
        <v>0</v>
      </c>
      <c r="AW114" s="307">
        <f t="shared" si="21"/>
        <v>0</v>
      </c>
      <c r="AX114" s="301" t="str">
        <f t="shared" si="12"/>
        <v>Yes</v>
      </c>
      <c r="AY114" s="307">
        <f t="shared" si="13"/>
        <v>0</v>
      </c>
      <c r="AZ114" s="298"/>
      <c r="BA114" s="250"/>
      <c r="BB114" s="251"/>
      <c r="BC114" s="251"/>
      <c r="BD114" s="251"/>
      <c r="BE114" s="251"/>
      <c r="BF114" s="251"/>
    </row>
    <row r="115" spans="1:58" ht="15.75" customHeight="1" x14ac:dyDescent="0.2">
      <c r="A115" s="251"/>
      <c r="B115" s="251"/>
      <c r="C115" s="315"/>
      <c r="D115" s="311"/>
      <c r="E115" s="316"/>
      <c r="F115" s="301" t="str">
        <f t="shared" si="14"/>
        <v>INVALID</v>
      </c>
      <c r="G115" s="251"/>
      <c r="H115" s="251"/>
      <c r="I115" s="251"/>
      <c r="J115" s="251"/>
      <c r="K115" s="251"/>
      <c r="L115" s="251"/>
      <c r="M115" s="238" t="str">
        <f t="shared" si="15"/>
        <v>Not a SBITA</v>
      </c>
      <c r="N115" s="302"/>
      <c r="O115" s="251"/>
      <c r="P115" s="251"/>
      <c r="Q115" s="251"/>
      <c r="R115" s="251"/>
      <c r="S115" s="251"/>
      <c r="T115" s="251"/>
      <c r="U115" s="251"/>
      <c r="V115" s="251"/>
      <c r="W115" s="251"/>
      <c r="X115" s="251"/>
      <c r="Y115" s="251"/>
      <c r="Z115" s="251"/>
      <c r="AA115" s="292">
        <f t="shared" si="16"/>
        <v>0</v>
      </c>
      <c r="AB115" s="292">
        <f t="shared" si="17"/>
        <v>0</v>
      </c>
      <c r="AC115" s="292">
        <f t="shared" si="18"/>
        <v>0</v>
      </c>
      <c r="AD115" s="238">
        <f t="shared" si="19"/>
        <v>0</v>
      </c>
      <c r="AE115" s="251"/>
      <c r="AF115" s="251"/>
      <c r="AG115" s="292">
        <f t="shared" si="11"/>
        <v>0</v>
      </c>
      <c r="AH115" s="251"/>
      <c r="AI115" s="251"/>
      <c r="AJ115" s="303"/>
      <c r="AK115" s="251"/>
      <c r="AL115" s="251"/>
      <c r="AM115" s="304"/>
      <c r="AN115" s="251"/>
      <c r="AO115" s="305"/>
      <c r="AP115" s="304"/>
      <c r="AQ115" s="251"/>
      <c r="AR115" s="304"/>
      <c r="AS115" s="251"/>
      <c r="AT115" s="251"/>
      <c r="AU115" s="306"/>
      <c r="AV115" s="307" t="b">
        <f t="shared" si="20"/>
        <v>0</v>
      </c>
      <c r="AW115" s="307">
        <f t="shared" si="21"/>
        <v>0</v>
      </c>
      <c r="AX115" s="301" t="str">
        <f t="shared" si="12"/>
        <v>Yes</v>
      </c>
      <c r="AY115" s="307">
        <f t="shared" si="13"/>
        <v>0</v>
      </c>
      <c r="AZ115" s="298"/>
      <c r="BA115" s="250"/>
      <c r="BB115" s="251"/>
      <c r="BC115" s="251"/>
      <c r="BD115" s="251"/>
      <c r="BE115" s="251"/>
      <c r="BF115" s="251"/>
    </row>
    <row r="116" spans="1:58" ht="15.75" customHeight="1" x14ac:dyDescent="0.2">
      <c r="A116" s="251"/>
      <c r="B116" s="251"/>
      <c r="C116" s="315"/>
      <c r="D116" s="311"/>
      <c r="E116" s="316"/>
      <c r="F116" s="301" t="str">
        <f t="shared" si="14"/>
        <v>INVALID</v>
      </c>
      <c r="G116" s="251"/>
      <c r="H116" s="251"/>
      <c r="I116" s="251"/>
      <c r="J116" s="251"/>
      <c r="K116" s="251"/>
      <c r="L116" s="251"/>
      <c r="M116" s="238" t="str">
        <f t="shared" si="15"/>
        <v>Not a SBITA</v>
      </c>
      <c r="N116" s="302"/>
      <c r="O116" s="251"/>
      <c r="P116" s="251"/>
      <c r="Q116" s="251"/>
      <c r="R116" s="251"/>
      <c r="S116" s="251"/>
      <c r="T116" s="251"/>
      <c r="U116" s="251"/>
      <c r="V116" s="251"/>
      <c r="W116" s="251"/>
      <c r="X116" s="251"/>
      <c r="Y116" s="251"/>
      <c r="Z116" s="251"/>
      <c r="AA116" s="292">
        <f t="shared" si="16"/>
        <v>0</v>
      </c>
      <c r="AB116" s="292">
        <f t="shared" si="17"/>
        <v>0</v>
      </c>
      <c r="AC116" s="292">
        <f t="shared" si="18"/>
        <v>0</v>
      </c>
      <c r="AD116" s="238">
        <f t="shared" si="19"/>
        <v>0</v>
      </c>
      <c r="AE116" s="251"/>
      <c r="AF116" s="251"/>
      <c r="AG116" s="292">
        <f t="shared" si="11"/>
        <v>0</v>
      </c>
      <c r="AH116" s="251"/>
      <c r="AI116" s="251"/>
      <c r="AJ116" s="303"/>
      <c r="AK116" s="251"/>
      <c r="AL116" s="251"/>
      <c r="AM116" s="304"/>
      <c r="AN116" s="251"/>
      <c r="AO116" s="305"/>
      <c r="AP116" s="304"/>
      <c r="AQ116" s="251"/>
      <c r="AR116" s="304"/>
      <c r="AS116" s="251"/>
      <c r="AT116" s="251"/>
      <c r="AU116" s="306"/>
      <c r="AV116" s="307" t="b">
        <f t="shared" si="20"/>
        <v>0</v>
      </c>
      <c r="AW116" s="307">
        <f t="shared" si="21"/>
        <v>0</v>
      </c>
      <c r="AX116" s="301" t="str">
        <f t="shared" si="12"/>
        <v>Yes</v>
      </c>
      <c r="AY116" s="307">
        <f t="shared" si="13"/>
        <v>0</v>
      </c>
      <c r="AZ116" s="298"/>
      <c r="BA116" s="250"/>
      <c r="BB116" s="251"/>
      <c r="BC116" s="251"/>
      <c r="BD116" s="251"/>
      <c r="BE116" s="251"/>
      <c r="BF116" s="251"/>
    </row>
    <row r="117" spans="1:58" ht="15.75" customHeight="1" x14ac:dyDescent="0.2">
      <c r="A117" s="251"/>
      <c r="B117" s="251"/>
      <c r="C117" s="315"/>
      <c r="D117" s="311"/>
      <c r="E117" s="316"/>
      <c r="F117" s="301" t="str">
        <f t="shared" si="14"/>
        <v>INVALID</v>
      </c>
      <c r="G117" s="251"/>
      <c r="H117" s="251"/>
      <c r="I117" s="251"/>
      <c r="J117" s="251"/>
      <c r="K117" s="251"/>
      <c r="L117" s="251"/>
      <c r="M117" s="238" t="str">
        <f t="shared" si="15"/>
        <v>Not a SBITA</v>
      </c>
      <c r="N117" s="302"/>
      <c r="O117" s="251"/>
      <c r="P117" s="251"/>
      <c r="Q117" s="251"/>
      <c r="R117" s="251"/>
      <c r="S117" s="251"/>
      <c r="T117" s="251"/>
      <c r="U117" s="251"/>
      <c r="V117" s="251"/>
      <c r="W117" s="251"/>
      <c r="X117" s="251"/>
      <c r="Y117" s="251"/>
      <c r="Z117" s="251"/>
      <c r="AA117" s="292">
        <f t="shared" si="16"/>
        <v>0</v>
      </c>
      <c r="AB117" s="292">
        <f t="shared" si="17"/>
        <v>0</v>
      </c>
      <c r="AC117" s="292">
        <f t="shared" si="18"/>
        <v>0</v>
      </c>
      <c r="AD117" s="238">
        <f t="shared" si="19"/>
        <v>0</v>
      </c>
      <c r="AE117" s="251"/>
      <c r="AF117" s="251"/>
      <c r="AG117" s="292">
        <f t="shared" si="11"/>
        <v>0</v>
      </c>
      <c r="AH117" s="251"/>
      <c r="AI117" s="251"/>
      <c r="AJ117" s="303"/>
      <c r="AK117" s="251"/>
      <c r="AL117" s="251"/>
      <c r="AM117" s="304"/>
      <c r="AN117" s="251"/>
      <c r="AO117" s="305"/>
      <c r="AP117" s="304"/>
      <c r="AQ117" s="251"/>
      <c r="AR117" s="304"/>
      <c r="AS117" s="251"/>
      <c r="AT117" s="251"/>
      <c r="AU117" s="306"/>
      <c r="AV117" s="307" t="b">
        <f t="shared" si="20"/>
        <v>0</v>
      </c>
      <c r="AW117" s="307">
        <f t="shared" si="21"/>
        <v>0</v>
      </c>
      <c r="AX117" s="301" t="str">
        <f t="shared" si="12"/>
        <v>Yes</v>
      </c>
      <c r="AY117" s="307">
        <f t="shared" si="13"/>
        <v>0</v>
      </c>
      <c r="AZ117" s="298"/>
      <c r="BA117" s="250"/>
      <c r="BB117" s="251"/>
      <c r="BC117" s="251"/>
      <c r="BD117" s="251"/>
      <c r="BE117" s="251"/>
      <c r="BF117" s="251"/>
    </row>
    <row r="118" spans="1:58" ht="15.75" customHeight="1" x14ac:dyDescent="0.2">
      <c r="A118" s="251"/>
      <c r="B118" s="251"/>
      <c r="C118" s="315"/>
      <c r="D118" s="311"/>
      <c r="E118" s="316"/>
      <c r="F118" s="301" t="str">
        <f t="shared" si="14"/>
        <v>INVALID</v>
      </c>
      <c r="G118" s="251"/>
      <c r="H118" s="251"/>
      <c r="I118" s="251"/>
      <c r="J118" s="251"/>
      <c r="K118" s="251"/>
      <c r="L118" s="251"/>
      <c r="M118" s="238" t="str">
        <f t="shared" si="15"/>
        <v>Not a SBITA</v>
      </c>
      <c r="N118" s="302"/>
      <c r="O118" s="251"/>
      <c r="P118" s="251"/>
      <c r="Q118" s="251"/>
      <c r="R118" s="251"/>
      <c r="S118" s="251"/>
      <c r="T118" s="251"/>
      <c r="U118" s="251"/>
      <c r="V118" s="251"/>
      <c r="W118" s="251"/>
      <c r="X118" s="251"/>
      <c r="Y118" s="251"/>
      <c r="Z118" s="251"/>
      <c r="AA118" s="292">
        <f t="shared" si="16"/>
        <v>0</v>
      </c>
      <c r="AB118" s="292">
        <f t="shared" si="17"/>
        <v>0</v>
      </c>
      <c r="AC118" s="292">
        <f t="shared" si="18"/>
        <v>0</v>
      </c>
      <c r="AD118" s="238">
        <f t="shared" si="19"/>
        <v>0</v>
      </c>
      <c r="AE118" s="251"/>
      <c r="AF118" s="251"/>
      <c r="AG118" s="292">
        <f t="shared" si="11"/>
        <v>0</v>
      </c>
      <c r="AH118" s="251"/>
      <c r="AI118" s="251"/>
      <c r="AJ118" s="303"/>
      <c r="AK118" s="251"/>
      <c r="AL118" s="251"/>
      <c r="AM118" s="304"/>
      <c r="AN118" s="251"/>
      <c r="AO118" s="305"/>
      <c r="AP118" s="304"/>
      <c r="AQ118" s="251"/>
      <c r="AR118" s="304"/>
      <c r="AS118" s="251"/>
      <c r="AT118" s="251"/>
      <c r="AU118" s="306"/>
      <c r="AV118" s="307" t="b">
        <f t="shared" si="20"/>
        <v>0</v>
      </c>
      <c r="AW118" s="307">
        <f t="shared" si="21"/>
        <v>0</v>
      </c>
      <c r="AX118" s="301" t="str">
        <f t="shared" si="12"/>
        <v>Yes</v>
      </c>
      <c r="AY118" s="307">
        <f t="shared" si="13"/>
        <v>0</v>
      </c>
      <c r="AZ118" s="298"/>
      <c r="BA118" s="250"/>
      <c r="BB118" s="251"/>
      <c r="BC118" s="251"/>
      <c r="BD118" s="251"/>
      <c r="BE118" s="251"/>
      <c r="BF118" s="251"/>
    </row>
    <row r="119" spans="1:58" ht="15.75" customHeight="1" x14ac:dyDescent="0.2">
      <c r="A119" s="251"/>
      <c r="B119" s="251"/>
      <c r="C119" s="315"/>
      <c r="D119" s="311"/>
      <c r="E119" s="316"/>
      <c r="F119" s="301" t="str">
        <f t="shared" si="14"/>
        <v>INVALID</v>
      </c>
      <c r="G119" s="251"/>
      <c r="H119" s="251"/>
      <c r="I119" s="251"/>
      <c r="J119" s="251"/>
      <c r="K119" s="251"/>
      <c r="L119" s="251"/>
      <c r="M119" s="238" t="str">
        <f t="shared" si="15"/>
        <v>Not a SBITA</v>
      </c>
      <c r="N119" s="302"/>
      <c r="O119" s="251"/>
      <c r="P119" s="251"/>
      <c r="Q119" s="251"/>
      <c r="R119" s="251"/>
      <c r="S119" s="251"/>
      <c r="T119" s="251"/>
      <c r="U119" s="251"/>
      <c r="V119" s="251"/>
      <c r="W119" s="251"/>
      <c r="X119" s="251"/>
      <c r="Y119" s="251"/>
      <c r="Z119" s="251"/>
      <c r="AA119" s="292">
        <f t="shared" si="16"/>
        <v>0</v>
      </c>
      <c r="AB119" s="292">
        <f t="shared" si="17"/>
        <v>0</v>
      </c>
      <c r="AC119" s="292">
        <f t="shared" si="18"/>
        <v>0</v>
      </c>
      <c r="AD119" s="238">
        <f t="shared" si="19"/>
        <v>0</v>
      </c>
      <c r="AE119" s="251"/>
      <c r="AF119" s="251"/>
      <c r="AG119" s="292">
        <f t="shared" si="11"/>
        <v>0</v>
      </c>
      <c r="AH119" s="251"/>
      <c r="AI119" s="251"/>
      <c r="AJ119" s="303"/>
      <c r="AK119" s="251"/>
      <c r="AL119" s="251"/>
      <c r="AM119" s="304"/>
      <c r="AN119" s="251"/>
      <c r="AO119" s="305"/>
      <c r="AP119" s="304"/>
      <c r="AQ119" s="251"/>
      <c r="AR119" s="304"/>
      <c r="AS119" s="251"/>
      <c r="AT119" s="251"/>
      <c r="AU119" s="306"/>
      <c r="AV119" s="307" t="b">
        <f t="shared" si="20"/>
        <v>0</v>
      </c>
      <c r="AW119" s="307">
        <f t="shared" si="21"/>
        <v>0</v>
      </c>
      <c r="AX119" s="301" t="str">
        <f t="shared" si="12"/>
        <v>Yes</v>
      </c>
      <c r="AY119" s="307">
        <f t="shared" si="13"/>
        <v>0</v>
      </c>
      <c r="AZ119" s="298"/>
      <c r="BA119" s="250"/>
      <c r="BB119" s="251"/>
      <c r="BC119" s="251"/>
      <c r="BD119" s="251"/>
      <c r="BE119" s="251"/>
      <c r="BF119" s="251"/>
    </row>
    <row r="120" spans="1:58" ht="15.75" customHeight="1" x14ac:dyDescent="0.2">
      <c r="A120" s="251"/>
      <c r="B120" s="251"/>
      <c r="C120" s="315"/>
      <c r="D120" s="311"/>
      <c r="E120" s="316"/>
      <c r="F120" s="301" t="str">
        <f t="shared" si="14"/>
        <v>INVALID</v>
      </c>
      <c r="G120" s="251"/>
      <c r="H120" s="251"/>
      <c r="I120" s="251"/>
      <c r="J120" s="251"/>
      <c r="K120" s="251"/>
      <c r="L120" s="251"/>
      <c r="M120" s="238" t="str">
        <f t="shared" si="15"/>
        <v>Not a SBITA</v>
      </c>
      <c r="N120" s="302"/>
      <c r="O120" s="251"/>
      <c r="P120" s="251"/>
      <c r="Q120" s="251"/>
      <c r="R120" s="251"/>
      <c r="S120" s="251"/>
      <c r="T120" s="251"/>
      <c r="U120" s="251"/>
      <c r="V120" s="251"/>
      <c r="W120" s="251"/>
      <c r="X120" s="251"/>
      <c r="Y120" s="251"/>
      <c r="Z120" s="251"/>
      <c r="AA120" s="292">
        <f t="shared" si="16"/>
        <v>0</v>
      </c>
      <c r="AB120" s="292">
        <f t="shared" si="17"/>
        <v>0</v>
      </c>
      <c r="AC120" s="292">
        <f t="shared" si="18"/>
        <v>0</v>
      </c>
      <c r="AD120" s="238">
        <f t="shared" si="19"/>
        <v>0</v>
      </c>
      <c r="AE120" s="251"/>
      <c r="AF120" s="251"/>
      <c r="AG120" s="292">
        <f t="shared" si="11"/>
        <v>0</v>
      </c>
      <c r="AH120" s="251"/>
      <c r="AI120" s="251"/>
      <c r="AJ120" s="303"/>
      <c r="AK120" s="251"/>
      <c r="AL120" s="251"/>
      <c r="AM120" s="304"/>
      <c r="AN120" s="251"/>
      <c r="AO120" s="305"/>
      <c r="AP120" s="304"/>
      <c r="AQ120" s="251"/>
      <c r="AR120" s="304"/>
      <c r="AS120" s="251"/>
      <c r="AT120" s="251"/>
      <c r="AU120" s="306"/>
      <c r="AV120" s="307" t="b">
        <f t="shared" si="20"/>
        <v>0</v>
      </c>
      <c r="AW120" s="307">
        <f t="shared" si="21"/>
        <v>0</v>
      </c>
      <c r="AX120" s="301" t="str">
        <f t="shared" si="12"/>
        <v>Yes</v>
      </c>
      <c r="AY120" s="307">
        <f t="shared" si="13"/>
        <v>0</v>
      </c>
      <c r="AZ120" s="298"/>
      <c r="BA120" s="250"/>
      <c r="BB120" s="251"/>
      <c r="BC120" s="251"/>
      <c r="BD120" s="251"/>
      <c r="BE120" s="251"/>
      <c r="BF120" s="251"/>
    </row>
    <row r="121" spans="1:58" ht="15.75" customHeight="1" x14ac:dyDescent="0.2">
      <c r="A121" s="251"/>
      <c r="B121" s="251"/>
      <c r="C121" s="315"/>
      <c r="D121" s="311"/>
      <c r="E121" s="316"/>
      <c r="F121" s="301" t="str">
        <f t="shared" si="14"/>
        <v>INVALID</v>
      </c>
      <c r="G121" s="251"/>
      <c r="H121" s="251"/>
      <c r="I121" s="251"/>
      <c r="J121" s="251"/>
      <c r="K121" s="251"/>
      <c r="L121" s="251"/>
      <c r="M121" s="238" t="str">
        <f t="shared" si="15"/>
        <v>Not a SBITA</v>
      </c>
      <c r="N121" s="302"/>
      <c r="O121" s="251"/>
      <c r="P121" s="251"/>
      <c r="Q121" s="251"/>
      <c r="R121" s="251"/>
      <c r="S121" s="251"/>
      <c r="T121" s="251"/>
      <c r="U121" s="251"/>
      <c r="V121" s="251"/>
      <c r="W121" s="251"/>
      <c r="X121" s="251"/>
      <c r="Y121" s="251"/>
      <c r="Z121" s="251"/>
      <c r="AA121" s="292">
        <f t="shared" si="16"/>
        <v>0</v>
      </c>
      <c r="AB121" s="292">
        <f t="shared" si="17"/>
        <v>0</v>
      </c>
      <c r="AC121" s="292">
        <f t="shared" si="18"/>
        <v>0</v>
      </c>
      <c r="AD121" s="238">
        <f t="shared" si="19"/>
        <v>0</v>
      </c>
      <c r="AE121" s="251"/>
      <c r="AF121" s="251"/>
      <c r="AG121" s="292">
        <f t="shared" si="11"/>
        <v>0</v>
      </c>
      <c r="AH121" s="251"/>
      <c r="AI121" s="251"/>
      <c r="AJ121" s="303"/>
      <c r="AK121" s="251"/>
      <c r="AL121" s="251"/>
      <c r="AM121" s="304"/>
      <c r="AN121" s="251"/>
      <c r="AO121" s="305"/>
      <c r="AP121" s="304"/>
      <c r="AQ121" s="251"/>
      <c r="AR121" s="304"/>
      <c r="AS121" s="251"/>
      <c r="AT121" s="251"/>
      <c r="AU121" s="306"/>
      <c r="AV121" s="307" t="b">
        <f t="shared" si="20"/>
        <v>0</v>
      </c>
      <c r="AW121" s="307">
        <f t="shared" si="21"/>
        <v>0</v>
      </c>
      <c r="AX121" s="301" t="str">
        <f t="shared" si="12"/>
        <v>Yes</v>
      </c>
      <c r="AY121" s="307">
        <f t="shared" si="13"/>
        <v>0</v>
      </c>
      <c r="AZ121" s="298"/>
      <c r="BA121" s="250"/>
      <c r="BB121" s="251"/>
      <c r="BC121" s="251"/>
      <c r="BD121" s="251"/>
      <c r="BE121" s="251"/>
      <c r="BF121" s="251"/>
    </row>
    <row r="122" spans="1:58" ht="15.75" customHeight="1" x14ac:dyDescent="0.2">
      <c r="A122" s="251"/>
      <c r="B122" s="251"/>
      <c r="C122" s="315"/>
      <c r="D122" s="311"/>
      <c r="E122" s="316"/>
      <c r="F122" s="301" t="str">
        <f t="shared" si="14"/>
        <v>INVALID</v>
      </c>
      <c r="G122" s="251"/>
      <c r="H122" s="251"/>
      <c r="I122" s="251"/>
      <c r="J122" s="251"/>
      <c r="K122" s="251"/>
      <c r="L122" s="251"/>
      <c r="M122" s="238" t="str">
        <f t="shared" si="15"/>
        <v>Not a SBITA</v>
      </c>
      <c r="N122" s="302"/>
      <c r="O122" s="251"/>
      <c r="P122" s="251"/>
      <c r="Q122" s="251"/>
      <c r="R122" s="251"/>
      <c r="S122" s="251"/>
      <c r="T122" s="251"/>
      <c r="U122" s="251"/>
      <c r="V122" s="251"/>
      <c r="W122" s="251"/>
      <c r="X122" s="251"/>
      <c r="Y122" s="251"/>
      <c r="Z122" s="251"/>
      <c r="AA122" s="292">
        <f t="shared" si="16"/>
        <v>0</v>
      </c>
      <c r="AB122" s="292">
        <f t="shared" si="17"/>
        <v>0</v>
      </c>
      <c r="AC122" s="292">
        <f t="shared" si="18"/>
        <v>0</v>
      </c>
      <c r="AD122" s="238">
        <f t="shared" si="19"/>
        <v>0</v>
      </c>
      <c r="AE122" s="251"/>
      <c r="AF122" s="251"/>
      <c r="AG122" s="292">
        <f t="shared" si="11"/>
        <v>0</v>
      </c>
      <c r="AH122" s="251"/>
      <c r="AI122" s="251"/>
      <c r="AJ122" s="303"/>
      <c r="AK122" s="251"/>
      <c r="AL122" s="251"/>
      <c r="AM122" s="304"/>
      <c r="AN122" s="251"/>
      <c r="AO122" s="305"/>
      <c r="AP122" s="304"/>
      <c r="AQ122" s="251"/>
      <c r="AR122" s="304"/>
      <c r="AS122" s="251"/>
      <c r="AT122" s="251"/>
      <c r="AU122" s="306"/>
      <c r="AV122" s="307" t="b">
        <f t="shared" si="20"/>
        <v>0</v>
      </c>
      <c r="AW122" s="307">
        <f t="shared" si="21"/>
        <v>0</v>
      </c>
      <c r="AX122" s="301" t="str">
        <f t="shared" si="12"/>
        <v>Yes</v>
      </c>
      <c r="AY122" s="307">
        <f t="shared" si="13"/>
        <v>0</v>
      </c>
      <c r="AZ122" s="298"/>
      <c r="BA122" s="250"/>
      <c r="BB122" s="251"/>
      <c r="BC122" s="251"/>
      <c r="BD122" s="251"/>
      <c r="BE122" s="251"/>
      <c r="BF122" s="251"/>
    </row>
    <row r="123" spans="1:58" ht="15.75" customHeight="1" x14ac:dyDescent="0.2">
      <c r="A123" s="251"/>
      <c r="B123" s="251"/>
      <c r="C123" s="315"/>
      <c r="D123" s="311"/>
      <c r="E123" s="316"/>
      <c r="F123" s="301" t="str">
        <f t="shared" si="14"/>
        <v>INVALID</v>
      </c>
      <c r="G123" s="251"/>
      <c r="H123" s="251"/>
      <c r="I123" s="251"/>
      <c r="J123" s="251"/>
      <c r="K123" s="251"/>
      <c r="L123" s="251"/>
      <c r="M123" s="238" t="str">
        <f t="shared" si="15"/>
        <v>Not a SBITA</v>
      </c>
      <c r="N123" s="302"/>
      <c r="O123" s="251"/>
      <c r="P123" s="251"/>
      <c r="Q123" s="251"/>
      <c r="R123" s="251"/>
      <c r="S123" s="251"/>
      <c r="T123" s="251"/>
      <c r="U123" s="251"/>
      <c r="V123" s="251"/>
      <c r="W123" s="251"/>
      <c r="X123" s="251"/>
      <c r="Y123" s="251"/>
      <c r="Z123" s="251"/>
      <c r="AA123" s="292">
        <f t="shared" si="16"/>
        <v>0</v>
      </c>
      <c r="AB123" s="292">
        <f t="shared" si="17"/>
        <v>0</v>
      </c>
      <c r="AC123" s="292">
        <f t="shared" si="18"/>
        <v>0</v>
      </c>
      <c r="AD123" s="238">
        <f t="shared" si="19"/>
        <v>0</v>
      </c>
      <c r="AE123" s="251"/>
      <c r="AF123" s="251"/>
      <c r="AG123" s="292">
        <f t="shared" si="11"/>
        <v>0</v>
      </c>
      <c r="AH123" s="251"/>
      <c r="AI123" s="251"/>
      <c r="AJ123" s="303"/>
      <c r="AK123" s="251"/>
      <c r="AL123" s="251"/>
      <c r="AM123" s="304"/>
      <c r="AN123" s="251"/>
      <c r="AO123" s="305"/>
      <c r="AP123" s="304"/>
      <c r="AQ123" s="251"/>
      <c r="AR123" s="304"/>
      <c r="AS123" s="251"/>
      <c r="AT123" s="251"/>
      <c r="AU123" s="306"/>
      <c r="AV123" s="307" t="b">
        <f t="shared" si="20"/>
        <v>0</v>
      </c>
      <c r="AW123" s="307">
        <f t="shared" si="21"/>
        <v>0</v>
      </c>
      <c r="AX123" s="301" t="str">
        <f t="shared" si="12"/>
        <v>Yes</v>
      </c>
      <c r="AY123" s="307">
        <f t="shared" si="13"/>
        <v>0</v>
      </c>
      <c r="AZ123" s="298"/>
      <c r="BA123" s="250"/>
      <c r="BB123" s="251"/>
      <c r="BC123" s="251"/>
      <c r="BD123" s="251"/>
      <c r="BE123" s="251"/>
      <c r="BF123" s="251"/>
    </row>
    <row r="124" spans="1:58" ht="15.75" customHeight="1" x14ac:dyDescent="0.2">
      <c r="A124" s="251"/>
      <c r="B124" s="251"/>
      <c r="C124" s="315"/>
      <c r="D124" s="311"/>
      <c r="E124" s="316"/>
      <c r="F124" s="301" t="str">
        <f t="shared" si="14"/>
        <v>INVALID</v>
      </c>
      <c r="G124" s="251"/>
      <c r="H124" s="251"/>
      <c r="I124" s="251"/>
      <c r="J124" s="251"/>
      <c r="K124" s="251"/>
      <c r="L124" s="251"/>
      <c r="M124" s="238" t="str">
        <f t="shared" si="15"/>
        <v>Not a SBITA</v>
      </c>
      <c r="N124" s="302"/>
      <c r="O124" s="251"/>
      <c r="P124" s="251"/>
      <c r="Q124" s="251"/>
      <c r="R124" s="251"/>
      <c r="S124" s="251"/>
      <c r="T124" s="251"/>
      <c r="U124" s="251"/>
      <c r="V124" s="251"/>
      <c r="W124" s="251"/>
      <c r="X124" s="251"/>
      <c r="Y124" s="251"/>
      <c r="Z124" s="251"/>
      <c r="AA124" s="292">
        <f t="shared" si="16"/>
        <v>0</v>
      </c>
      <c r="AB124" s="292">
        <f t="shared" si="17"/>
        <v>0</v>
      </c>
      <c r="AC124" s="292">
        <f t="shared" si="18"/>
        <v>0</v>
      </c>
      <c r="AD124" s="238">
        <f t="shared" si="19"/>
        <v>0</v>
      </c>
      <c r="AE124" s="251"/>
      <c r="AF124" s="251"/>
      <c r="AG124" s="292">
        <f t="shared" si="11"/>
        <v>0</v>
      </c>
      <c r="AH124" s="251"/>
      <c r="AI124" s="251"/>
      <c r="AJ124" s="303"/>
      <c r="AK124" s="251"/>
      <c r="AL124" s="251"/>
      <c r="AM124" s="304"/>
      <c r="AN124" s="251"/>
      <c r="AO124" s="305"/>
      <c r="AP124" s="304"/>
      <c r="AQ124" s="251"/>
      <c r="AR124" s="304"/>
      <c r="AS124" s="251"/>
      <c r="AT124" s="251"/>
      <c r="AU124" s="306"/>
      <c r="AV124" s="307" t="b">
        <f t="shared" si="20"/>
        <v>0</v>
      </c>
      <c r="AW124" s="307">
        <f t="shared" si="21"/>
        <v>0</v>
      </c>
      <c r="AX124" s="301" t="str">
        <f t="shared" si="12"/>
        <v>Yes</v>
      </c>
      <c r="AY124" s="307">
        <f t="shared" si="13"/>
        <v>0</v>
      </c>
      <c r="AZ124" s="298"/>
      <c r="BA124" s="250"/>
      <c r="BB124" s="251"/>
      <c r="BC124" s="251"/>
      <c r="BD124" s="251"/>
      <c r="BE124" s="251"/>
      <c r="BF124" s="251"/>
    </row>
    <row r="125" spans="1:58" ht="15.75" customHeight="1" x14ac:dyDescent="0.2">
      <c r="A125" s="251"/>
      <c r="B125" s="251"/>
      <c r="C125" s="315"/>
      <c r="D125" s="311"/>
      <c r="E125" s="316"/>
      <c r="F125" s="301" t="str">
        <f t="shared" si="14"/>
        <v>INVALID</v>
      </c>
      <c r="G125" s="251"/>
      <c r="H125" s="251"/>
      <c r="I125" s="251"/>
      <c r="J125" s="251"/>
      <c r="K125" s="251"/>
      <c r="L125" s="251"/>
      <c r="M125" s="238" t="str">
        <f t="shared" si="15"/>
        <v>Not a SBITA</v>
      </c>
      <c r="N125" s="302"/>
      <c r="O125" s="251"/>
      <c r="P125" s="251"/>
      <c r="Q125" s="251"/>
      <c r="R125" s="251"/>
      <c r="S125" s="251"/>
      <c r="T125" s="251"/>
      <c r="U125" s="251"/>
      <c r="V125" s="251"/>
      <c r="W125" s="251"/>
      <c r="X125" s="251"/>
      <c r="Y125" s="251"/>
      <c r="Z125" s="251"/>
      <c r="AA125" s="292">
        <f t="shared" si="16"/>
        <v>0</v>
      </c>
      <c r="AB125" s="292">
        <f t="shared" si="17"/>
        <v>0</v>
      </c>
      <c r="AC125" s="292">
        <f t="shared" si="18"/>
        <v>0</v>
      </c>
      <c r="AD125" s="238">
        <f t="shared" si="19"/>
        <v>0</v>
      </c>
      <c r="AE125" s="251"/>
      <c r="AF125" s="251"/>
      <c r="AG125" s="292">
        <f t="shared" si="11"/>
        <v>0</v>
      </c>
      <c r="AH125" s="251"/>
      <c r="AI125" s="251"/>
      <c r="AJ125" s="303"/>
      <c r="AK125" s="251"/>
      <c r="AL125" s="251"/>
      <c r="AM125" s="304"/>
      <c r="AN125" s="251"/>
      <c r="AO125" s="305"/>
      <c r="AP125" s="304"/>
      <c r="AQ125" s="251"/>
      <c r="AR125" s="304"/>
      <c r="AS125" s="251"/>
      <c r="AT125" s="251"/>
      <c r="AU125" s="306"/>
      <c r="AV125" s="307" t="b">
        <f t="shared" si="20"/>
        <v>0</v>
      </c>
      <c r="AW125" s="307">
        <f t="shared" si="21"/>
        <v>0</v>
      </c>
      <c r="AX125" s="301" t="str">
        <f t="shared" si="12"/>
        <v>Yes</v>
      </c>
      <c r="AY125" s="307">
        <f t="shared" si="13"/>
        <v>0</v>
      </c>
      <c r="AZ125" s="298"/>
      <c r="BA125" s="250"/>
      <c r="BB125" s="251"/>
      <c r="BC125" s="251"/>
      <c r="BD125" s="251"/>
      <c r="BE125" s="251"/>
      <c r="BF125" s="251"/>
    </row>
    <row r="126" spans="1:58" ht="15.75" customHeight="1" x14ac:dyDescent="0.2">
      <c r="A126" s="251"/>
      <c r="B126" s="251"/>
      <c r="C126" s="315"/>
      <c r="D126" s="311"/>
      <c r="E126" s="316"/>
      <c r="F126" s="301" t="str">
        <f t="shared" si="14"/>
        <v>INVALID</v>
      </c>
      <c r="G126" s="251"/>
      <c r="H126" s="251"/>
      <c r="I126" s="251"/>
      <c r="J126" s="251"/>
      <c r="K126" s="251"/>
      <c r="L126" s="251"/>
      <c r="M126" s="238" t="str">
        <f t="shared" si="15"/>
        <v>Not a SBITA</v>
      </c>
      <c r="N126" s="302"/>
      <c r="O126" s="251"/>
      <c r="P126" s="251"/>
      <c r="Q126" s="251"/>
      <c r="R126" s="251"/>
      <c r="S126" s="251"/>
      <c r="T126" s="251"/>
      <c r="U126" s="251"/>
      <c r="V126" s="251"/>
      <c r="W126" s="251"/>
      <c r="X126" s="251"/>
      <c r="Y126" s="251"/>
      <c r="Z126" s="251"/>
      <c r="AA126" s="292">
        <f t="shared" si="16"/>
        <v>0</v>
      </c>
      <c r="AB126" s="292">
        <f t="shared" si="17"/>
        <v>0</v>
      </c>
      <c r="AC126" s="292">
        <f t="shared" si="18"/>
        <v>0</v>
      </c>
      <c r="AD126" s="238">
        <f t="shared" si="19"/>
        <v>0</v>
      </c>
      <c r="AE126" s="251"/>
      <c r="AF126" s="251"/>
      <c r="AG126" s="292">
        <f t="shared" si="11"/>
        <v>0</v>
      </c>
      <c r="AH126" s="251"/>
      <c r="AI126" s="251"/>
      <c r="AJ126" s="303"/>
      <c r="AK126" s="251"/>
      <c r="AL126" s="251"/>
      <c r="AM126" s="304"/>
      <c r="AN126" s="251"/>
      <c r="AO126" s="305"/>
      <c r="AP126" s="304"/>
      <c r="AQ126" s="251"/>
      <c r="AR126" s="304"/>
      <c r="AS126" s="251"/>
      <c r="AT126" s="251"/>
      <c r="AU126" s="306"/>
      <c r="AV126" s="307" t="b">
        <f t="shared" si="20"/>
        <v>0</v>
      </c>
      <c r="AW126" s="307">
        <f t="shared" si="21"/>
        <v>0</v>
      </c>
      <c r="AX126" s="301" t="str">
        <f t="shared" si="12"/>
        <v>Yes</v>
      </c>
      <c r="AY126" s="307">
        <f t="shared" si="13"/>
        <v>0</v>
      </c>
      <c r="AZ126" s="298"/>
      <c r="BA126" s="250"/>
      <c r="BB126" s="251"/>
      <c r="BC126" s="251"/>
      <c r="BD126" s="251"/>
      <c r="BE126" s="251"/>
      <c r="BF126" s="251"/>
    </row>
    <row r="127" spans="1:58" ht="15.75" customHeight="1" x14ac:dyDescent="0.2">
      <c r="A127" s="251"/>
      <c r="B127" s="251"/>
      <c r="C127" s="315"/>
      <c r="D127" s="311"/>
      <c r="E127" s="316"/>
      <c r="F127" s="301" t="str">
        <f t="shared" si="14"/>
        <v>INVALID</v>
      </c>
      <c r="G127" s="251"/>
      <c r="H127" s="251"/>
      <c r="I127" s="251"/>
      <c r="J127" s="251"/>
      <c r="K127" s="251"/>
      <c r="L127" s="251"/>
      <c r="M127" s="238" t="str">
        <f t="shared" si="15"/>
        <v>Not a SBITA</v>
      </c>
      <c r="N127" s="302"/>
      <c r="O127" s="251"/>
      <c r="P127" s="251"/>
      <c r="Q127" s="251"/>
      <c r="R127" s="251"/>
      <c r="S127" s="251"/>
      <c r="T127" s="251"/>
      <c r="U127" s="251"/>
      <c r="V127" s="251"/>
      <c r="W127" s="251"/>
      <c r="X127" s="251"/>
      <c r="Y127" s="251"/>
      <c r="Z127" s="251"/>
      <c r="AA127" s="292">
        <f t="shared" si="16"/>
        <v>0</v>
      </c>
      <c r="AB127" s="292">
        <f t="shared" si="17"/>
        <v>0</v>
      </c>
      <c r="AC127" s="292">
        <f t="shared" si="18"/>
        <v>0</v>
      </c>
      <c r="AD127" s="238">
        <f t="shared" si="19"/>
        <v>0</v>
      </c>
      <c r="AE127" s="251"/>
      <c r="AF127" s="251"/>
      <c r="AG127" s="292">
        <f t="shared" si="11"/>
        <v>0</v>
      </c>
      <c r="AH127" s="251"/>
      <c r="AI127" s="251"/>
      <c r="AJ127" s="303"/>
      <c r="AK127" s="251"/>
      <c r="AL127" s="251"/>
      <c r="AM127" s="304"/>
      <c r="AN127" s="251"/>
      <c r="AO127" s="305"/>
      <c r="AP127" s="304"/>
      <c r="AQ127" s="251"/>
      <c r="AR127" s="304"/>
      <c r="AS127" s="251"/>
      <c r="AT127" s="251"/>
      <c r="AU127" s="306"/>
      <c r="AV127" s="307" t="b">
        <f t="shared" si="20"/>
        <v>0</v>
      </c>
      <c r="AW127" s="307">
        <f t="shared" si="21"/>
        <v>0</v>
      </c>
      <c r="AX127" s="301" t="str">
        <f t="shared" si="12"/>
        <v>Yes</v>
      </c>
      <c r="AY127" s="307">
        <f t="shared" si="13"/>
        <v>0</v>
      </c>
      <c r="AZ127" s="298"/>
      <c r="BA127" s="250"/>
      <c r="BB127" s="251"/>
      <c r="BC127" s="251"/>
      <c r="BD127" s="251"/>
      <c r="BE127" s="251"/>
      <c r="BF127" s="251"/>
    </row>
    <row r="128" spans="1:58" ht="15.75" customHeight="1" x14ac:dyDescent="0.2">
      <c r="A128" s="251"/>
      <c r="B128" s="251"/>
      <c r="C128" s="315"/>
      <c r="D128" s="311"/>
      <c r="E128" s="316"/>
      <c r="F128" s="301" t="str">
        <f t="shared" si="14"/>
        <v>INVALID</v>
      </c>
      <c r="G128" s="251"/>
      <c r="H128" s="251"/>
      <c r="I128" s="251"/>
      <c r="J128" s="251"/>
      <c r="K128" s="251"/>
      <c r="L128" s="251"/>
      <c r="M128" s="238" t="str">
        <f t="shared" si="15"/>
        <v>Not a SBITA</v>
      </c>
      <c r="N128" s="302"/>
      <c r="O128" s="251"/>
      <c r="P128" s="251"/>
      <c r="Q128" s="251"/>
      <c r="R128" s="251"/>
      <c r="S128" s="251"/>
      <c r="T128" s="251"/>
      <c r="U128" s="251"/>
      <c r="V128" s="251"/>
      <c r="W128" s="251"/>
      <c r="X128" s="251"/>
      <c r="Y128" s="251"/>
      <c r="Z128" s="251"/>
      <c r="AA128" s="292">
        <f t="shared" si="16"/>
        <v>0</v>
      </c>
      <c r="AB128" s="292">
        <f t="shared" si="17"/>
        <v>0</v>
      </c>
      <c r="AC128" s="292">
        <f t="shared" si="18"/>
        <v>0</v>
      </c>
      <c r="AD128" s="238">
        <f t="shared" si="19"/>
        <v>0</v>
      </c>
      <c r="AE128" s="251"/>
      <c r="AF128" s="251"/>
      <c r="AG128" s="292">
        <f t="shared" si="11"/>
        <v>0</v>
      </c>
      <c r="AH128" s="251"/>
      <c r="AI128" s="251"/>
      <c r="AJ128" s="303"/>
      <c r="AK128" s="251"/>
      <c r="AL128" s="251"/>
      <c r="AM128" s="304"/>
      <c r="AN128" s="251"/>
      <c r="AO128" s="305"/>
      <c r="AP128" s="304"/>
      <c r="AQ128" s="251"/>
      <c r="AR128" s="304"/>
      <c r="AS128" s="251"/>
      <c r="AT128" s="251"/>
      <c r="AU128" s="306"/>
      <c r="AV128" s="307" t="b">
        <f t="shared" si="20"/>
        <v>0</v>
      </c>
      <c r="AW128" s="307">
        <f t="shared" si="21"/>
        <v>0</v>
      </c>
      <c r="AX128" s="301" t="str">
        <f t="shared" si="12"/>
        <v>Yes</v>
      </c>
      <c r="AY128" s="307">
        <f t="shared" si="13"/>
        <v>0</v>
      </c>
      <c r="AZ128" s="298"/>
      <c r="BA128" s="250"/>
      <c r="BB128" s="251"/>
      <c r="BC128" s="251"/>
      <c r="BD128" s="251"/>
      <c r="BE128" s="251"/>
      <c r="BF128" s="251"/>
    </row>
    <row r="129" spans="1:58" ht="15.75" customHeight="1" x14ac:dyDescent="0.2">
      <c r="A129" s="251"/>
      <c r="B129" s="251"/>
      <c r="C129" s="315"/>
      <c r="D129" s="311"/>
      <c r="E129" s="316"/>
      <c r="F129" s="301" t="str">
        <f t="shared" si="14"/>
        <v>INVALID</v>
      </c>
      <c r="G129" s="251"/>
      <c r="H129" s="251"/>
      <c r="I129" s="251"/>
      <c r="J129" s="251"/>
      <c r="K129" s="251"/>
      <c r="L129" s="251"/>
      <c r="M129" s="238" t="str">
        <f t="shared" si="15"/>
        <v>Not a SBITA</v>
      </c>
      <c r="N129" s="302"/>
      <c r="O129" s="251"/>
      <c r="P129" s="251"/>
      <c r="Q129" s="251"/>
      <c r="R129" s="251"/>
      <c r="S129" s="251"/>
      <c r="T129" s="251"/>
      <c r="U129" s="251"/>
      <c r="V129" s="251"/>
      <c r="W129" s="251"/>
      <c r="X129" s="251"/>
      <c r="Y129" s="251"/>
      <c r="Z129" s="251"/>
      <c r="AA129" s="292">
        <f t="shared" si="16"/>
        <v>0</v>
      </c>
      <c r="AB129" s="292">
        <f t="shared" si="17"/>
        <v>0</v>
      </c>
      <c r="AC129" s="292">
        <f t="shared" si="18"/>
        <v>0</v>
      </c>
      <c r="AD129" s="238">
        <f t="shared" si="19"/>
        <v>0</v>
      </c>
      <c r="AE129" s="251"/>
      <c r="AF129" s="251"/>
      <c r="AG129" s="292">
        <f t="shared" si="11"/>
        <v>0</v>
      </c>
      <c r="AH129" s="251"/>
      <c r="AI129" s="251"/>
      <c r="AJ129" s="303"/>
      <c r="AK129" s="251"/>
      <c r="AL129" s="251"/>
      <c r="AM129" s="304"/>
      <c r="AN129" s="251"/>
      <c r="AO129" s="305"/>
      <c r="AP129" s="304"/>
      <c r="AQ129" s="251"/>
      <c r="AR129" s="304"/>
      <c r="AS129" s="251"/>
      <c r="AT129" s="251"/>
      <c r="AU129" s="306"/>
      <c r="AV129" s="307" t="b">
        <f t="shared" si="20"/>
        <v>0</v>
      </c>
      <c r="AW129" s="307">
        <f t="shared" si="21"/>
        <v>0</v>
      </c>
      <c r="AX129" s="301" t="str">
        <f t="shared" si="12"/>
        <v>Yes</v>
      </c>
      <c r="AY129" s="307">
        <f t="shared" si="13"/>
        <v>0</v>
      </c>
      <c r="AZ129" s="298"/>
      <c r="BA129" s="250"/>
      <c r="BB129" s="251"/>
      <c r="BC129" s="251"/>
      <c r="BD129" s="251"/>
      <c r="BE129" s="251"/>
      <c r="BF129" s="251"/>
    </row>
    <row r="130" spans="1:58" ht="15.75" customHeight="1" x14ac:dyDescent="0.2">
      <c r="A130" s="251"/>
      <c r="B130" s="251"/>
      <c r="C130" s="315"/>
      <c r="D130" s="311"/>
      <c r="E130" s="316"/>
      <c r="F130" s="301" t="str">
        <f t="shared" si="14"/>
        <v>INVALID</v>
      </c>
      <c r="G130" s="251"/>
      <c r="H130" s="251"/>
      <c r="I130" s="251"/>
      <c r="J130" s="251"/>
      <c r="K130" s="251"/>
      <c r="L130" s="251"/>
      <c r="M130" s="238" t="str">
        <f t="shared" si="15"/>
        <v>Not a SBITA</v>
      </c>
      <c r="N130" s="302"/>
      <c r="O130" s="251"/>
      <c r="P130" s="251"/>
      <c r="Q130" s="251"/>
      <c r="R130" s="251"/>
      <c r="S130" s="251"/>
      <c r="T130" s="251"/>
      <c r="U130" s="251"/>
      <c r="V130" s="251"/>
      <c r="W130" s="251"/>
      <c r="X130" s="251"/>
      <c r="Y130" s="251"/>
      <c r="Z130" s="251"/>
      <c r="AA130" s="292">
        <f t="shared" si="16"/>
        <v>0</v>
      </c>
      <c r="AB130" s="292">
        <f t="shared" si="17"/>
        <v>0</v>
      </c>
      <c r="AC130" s="292">
        <f t="shared" si="18"/>
        <v>0</v>
      </c>
      <c r="AD130" s="238">
        <f t="shared" si="19"/>
        <v>0</v>
      </c>
      <c r="AE130" s="251"/>
      <c r="AF130" s="251"/>
      <c r="AG130" s="292">
        <f t="shared" si="11"/>
        <v>0</v>
      </c>
      <c r="AH130" s="251"/>
      <c r="AI130" s="251"/>
      <c r="AJ130" s="303"/>
      <c r="AK130" s="251"/>
      <c r="AL130" s="251"/>
      <c r="AM130" s="304"/>
      <c r="AN130" s="251"/>
      <c r="AO130" s="305"/>
      <c r="AP130" s="304"/>
      <c r="AQ130" s="251"/>
      <c r="AR130" s="304"/>
      <c r="AS130" s="251"/>
      <c r="AT130" s="251"/>
      <c r="AU130" s="306"/>
      <c r="AV130" s="307" t="b">
        <f t="shared" si="20"/>
        <v>0</v>
      </c>
      <c r="AW130" s="307">
        <f t="shared" si="21"/>
        <v>0</v>
      </c>
      <c r="AX130" s="301" t="str">
        <f t="shared" si="12"/>
        <v>Yes</v>
      </c>
      <c r="AY130" s="307">
        <f t="shared" si="13"/>
        <v>0</v>
      </c>
      <c r="AZ130" s="298"/>
      <c r="BA130" s="250"/>
      <c r="BB130" s="251"/>
      <c r="BC130" s="251"/>
      <c r="BD130" s="251"/>
      <c r="BE130" s="251"/>
      <c r="BF130" s="251"/>
    </row>
    <row r="131" spans="1:58" ht="15.75" customHeight="1" x14ac:dyDescent="0.2">
      <c r="A131" s="251"/>
      <c r="B131" s="251"/>
      <c r="C131" s="315"/>
      <c r="D131" s="311"/>
      <c r="E131" s="316"/>
      <c r="F131" s="301" t="str">
        <f t="shared" si="14"/>
        <v>INVALID</v>
      </c>
      <c r="G131" s="251"/>
      <c r="H131" s="251"/>
      <c r="I131" s="251"/>
      <c r="J131" s="251"/>
      <c r="K131" s="251"/>
      <c r="L131" s="251"/>
      <c r="M131" s="238" t="str">
        <f t="shared" si="15"/>
        <v>Not a SBITA</v>
      </c>
      <c r="N131" s="302"/>
      <c r="O131" s="251"/>
      <c r="P131" s="251"/>
      <c r="Q131" s="251"/>
      <c r="R131" s="251"/>
      <c r="S131" s="251"/>
      <c r="T131" s="251"/>
      <c r="U131" s="251"/>
      <c r="V131" s="251"/>
      <c r="W131" s="251"/>
      <c r="X131" s="251"/>
      <c r="Y131" s="251"/>
      <c r="Z131" s="251"/>
      <c r="AA131" s="292">
        <f t="shared" si="16"/>
        <v>0</v>
      </c>
      <c r="AB131" s="292">
        <f t="shared" si="17"/>
        <v>0</v>
      </c>
      <c r="AC131" s="292">
        <f t="shared" si="18"/>
        <v>0</v>
      </c>
      <c r="AD131" s="238">
        <f t="shared" si="19"/>
        <v>0</v>
      </c>
      <c r="AE131" s="251"/>
      <c r="AF131" s="251"/>
      <c r="AG131" s="292">
        <f t="shared" si="11"/>
        <v>0</v>
      </c>
      <c r="AH131" s="251"/>
      <c r="AI131" s="251"/>
      <c r="AJ131" s="303"/>
      <c r="AK131" s="251"/>
      <c r="AL131" s="251"/>
      <c r="AM131" s="304"/>
      <c r="AN131" s="251"/>
      <c r="AO131" s="305"/>
      <c r="AP131" s="304"/>
      <c r="AQ131" s="251"/>
      <c r="AR131" s="304"/>
      <c r="AS131" s="251"/>
      <c r="AT131" s="251"/>
      <c r="AU131" s="306"/>
      <c r="AV131" s="307" t="b">
        <f t="shared" si="20"/>
        <v>0</v>
      </c>
      <c r="AW131" s="307">
        <f t="shared" si="21"/>
        <v>0</v>
      </c>
      <c r="AX131" s="301" t="str">
        <f t="shared" si="12"/>
        <v>Yes</v>
      </c>
      <c r="AY131" s="307">
        <f t="shared" si="13"/>
        <v>0</v>
      </c>
      <c r="AZ131" s="298"/>
      <c r="BA131" s="250"/>
      <c r="BB131" s="251"/>
      <c r="BC131" s="251"/>
      <c r="BD131" s="251"/>
      <c r="BE131" s="251"/>
      <c r="BF131" s="251"/>
    </row>
    <row r="132" spans="1:58" ht="15.75" customHeight="1" x14ac:dyDescent="0.2">
      <c r="A132" s="251"/>
      <c r="B132" s="251"/>
      <c r="C132" s="315"/>
      <c r="D132" s="311"/>
      <c r="E132" s="316"/>
      <c r="F132" s="301" t="str">
        <f t="shared" si="14"/>
        <v>INVALID</v>
      </c>
      <c r="G132" s="251"/>
      <c r="H132" s="251"/>
      <c r="I132" s="251"/>
      <c r="J132" s="251"/>
      <c r="K132" s="251"/>
      <c r="L132" s="251"/>
      <c r="M132" s="238" t="str">
        <f t="shared" si="15"/>
        <v>Not a SBITA</v>
      </c>
      <c r="N132" s="302"/>
      <c r="O132" s="251"/>
      <c r="P132" s="251"/>
      <c r="Q132" s="251"/>
      <c r="R132" s="251"/>
      <c r="S132" s="251"/>
      <c r="T132" s="251"/>
      <c r="U132" s="251"/>
      <c r="V132" s="251"/>
      <c r="W132" s="251"/>
      <c r="X132" s="251"/>
      <c r="Y132" s="251"/>
      <c r="Z132" s="251"/>
      <c r="AA132" s="292">
        <f t="shared" si="16"/>
        <v>0</v>
      </c>
      <c r="AB132" s="292">
        <f t="shared" si="17"/>
        <v>0</v>
      </c>
      <c r="AC132" s="292">
        <f t="shared" si="18"/>
        <v>0</v>
      </c>
      <c r="AD132" s="238">
        <f t="shared" si="19"/>
        <v>0</v>
      </c>
      <c r="AE132" s="251"/>
      <c r="AF132" s="251"/>
      <c r="AG132" s="292">
        <f t="shared" si="11"/>
        <v>0</v>
      </c>
      <c r="AH132" s="251"/>
      <c r="AI132" s="251"/>
      <c r="AJ132" s="303"/>
      <c r="AK132" s="251"/>
      <c r="AL132" s="251"/>
      <c r="AM132" s="304"/>
      <c r="AN132" s="251"/>
      <c r="AO132" s="305"/>
      <c r="AP132" s="304"/>
      <c r="AQ132" s="251"/>
      <c r="AR132" s="304"/>
      <c r="AS132" s="251"/>
      <c r="AT132" s="251"/>
      <c r="AU132" s="306"/>
      <c r="AV132" s="307" t="b">
        <f t="shared" si="20"/>
        <v>0</v>
      </c>
      <c r="AW132" s="307">
        <f t="shared" si="21"/>
        <v>0</v>
      </c>
      <c r="AX132" s="301" t="str">
        <f t="shared" si="12"/>
        <v>Yes</v>
      </c>
      <c r="AY132" s="307">
        <f t="shared" si="13"/>
        <v>0</v>
      </c>
      <c r="AZ132" s="298"/>
      <c r="BA132" s="250"/>
      <c r="BB132" s="251"/>
      <c r="BC132" s="251"/>
      <c r="BD132" s="251"/>
      <c r="BE132" s="251"/>
      <c r="BF132" s="251"/>
    </row>
    <row r="133" spans="1:58" ht="15.75" customHeight="1" x14ac:dyDescent="0.2">
      <c r="A133" s="251"/>
      <c r="B133" s="251"/>
      <c r="C133" s="315"/>
      <c r="D133" s="311"/>
      <c r="E133" s="316"/>
      <c r="F133" s="301" t="str">
        <f t="shared" si="14"/>
        <v>INVALID</v>
      </c>
      <c r="G133" s="251"/>
      <c r="H133" s="251"/>
      <c r="I133" s="251"/>
      <c r="J133" s="251"/>
      <c r="K133" s="251"/>
      <c r="L133" s="251"/>
      <c r="M133" s="238" t="str">
        <f t="shared" si="15"/>
        <v>Not a SBITA</v>
      </c>
      <c r="N133" s="302"/>
      <c r="O133" s="251"/>
      <c r="P133" s="251"/>
      <c r="Q133" s="251"/>
      <c r="R133" s="251"/>
      <c r="S133" s="251"/>
      <c r="T133" s="251"/>
      <c r="U133" s="251"/>
      <c r="V133" s="251"/>
      <c r="W133" s="251"/>
      <c r="X133" s="251"/>
      <c r="Y133" s="251"/>
      <c r="Z133" s="251"/>
      <c r="AA133" s="292">
        <f t="shared" si="16"/>
        <v>0</v>
      </c>
      <c r="AB133" s="292">
        <f t="shared" si="17"/>
        <v>0</v>
      </c>
      <c r="AC133" s="292">
        <f t="shared" si="18"/>
        <v>0</v>
      </c>
      <c r="AD133" s="238">
        <f t="shared" si="19"/>
        <v>0</v>
      </c>
      <c r="AE133" s="251"/>
      <c r="AF133" s="251"/>
      <c r="AG133" s="292">
        <f t="shared" si="11"/>
        <v>0</v>
      </c>
      <c r="AH133" s="251"/>
      <c r="AI133" s="251"/>
      <c r="AJ133" s="303"/>
      <c r="AK133" s="251"/>
      <c r="AL133" s="251"/>
      <c r="AM133" s="304"/>
      <c r="AN133" s="251"/>
      <c r="AO133" s="305"/>
      <c r="AP133" s="304"/>
      <c r="AQ133" s="251"/>
      <c r="AR133" s="304"/>
      <c r="AS133" s="251"/>
      <c r="AT133" s="251"/>
      <c r="AU133" s="306"/>
      <c r="AV133" s="307" t="b">
        <f t="shared" si="20"/>
        <v>0</v>
      </c>
      <c r="AW133" s="307">
        <f t="shared" si="21"/>
        <v>0</v>
      </c>
      <c r="AX133" s="301" t="str">
        <f t="shared" si="12"/>
        <v>Yes</v>
      </c>
      <c r="AY133" s="307">
        <f t="shared" si="13"/>
        <v>0</v>
      </c>
      <c r="AZ133" s="298"/>
      <c r="BA133" s="250"/>
      <c r="BB133" s="251"/>
      <c r="BC133" s="251"/>
      <c r="BD133" s="251"/>
      <c r="BE133" s="251"/>
      <c r="BF133" s="251"/>
    </row>
    <row r="134" spans="1:58" ht="15.75" customHeight="1" x14ac:dyDescent="0.2">
      <c r="A134" s="251"/>
      <c r="B134" s="251"/>
      <c r="C134" s="315"/>
      <c r="D134" s="311"/>
      <c r="E134" s="316"/>
      <c r="F134" s="301" t="str">
        <f t="shared" si="14"/>
        <v>INVALID</v>
      </c>
      <c r="G134" s="251"/>
      <c r="H134" s="251"/>
      <c r="I134" s="251"/>
      <c r="J134" s="251"/>
      <c r="K134" s="251"/>
      <c r="L134" s="251"/>
      <c r="M134" s="238" t="str">
        <f t="shared" si="15"/>
        <v>Not a SBITA</v>
      </c>
      <c r="N134" s="302"/>
      <c r="O134" s="251"/>
      <c r="P134" s="251"/>
      <c r="Q134" s="251"/>
      <c r="R134" s="251"/>
      <c r="S134" s="251"/>
      <c r="T134" s="251"/>
      <c r="U134" s="251"/>
      <c r="V134" s="251"/>
      <c r="W134" s="251"/>
      <c r="X134" s="251"/>
      <c r="Y134" s="251"/>
      <c r="Z134" s="251"/>
      <c r="AA134" s="292">
        <f t="shared" si="16"/>
        <v>0</v>
      </c>
      <c r="AB134" s="292">
        <f t="shared" si="17"/>
        <v>0</v>
      </c>
      <c r="AC134" s="292">
        <f t="shared" si="18"/>
        <v>0</v>
      </c>
      <c r="AD134" s="238">
        <f t="shared" si="19"/>
        <v>0</v>
      </c>
      <c r="AE134" s="251"/>
      <c r="AF134" s="251"/>
      <c r="AG134" s="292">
        <f t="shared" si="11"/>
        <v>0</v>
      </c>
      <c r="AH134" s="251"/>
      <c r="AI134" s="251"/>
      <c r="AJ134" s="303"/>
      <c r="AK134" s="251"/>
      <c r="AL134" s="251"/>
      <c r="AM134" s="304"/>
      <c r="AN134" s="251"/>
      <c r="AO134" s="305"/>
      <c r="AP134" s="304"/>
      <c r="AQ134" s="251"/>
      <c r="AR134" s="304"/>
      <c r="AS134" s="251"/>
      <c r="AT134" s="251"/>
      <c r="AU134" s="306"/>
      <c r="AV134" s="307" t="b">
        <f t="shared" si="20"/>
        <v>0</v>
      </c>
      <c r="AW134" s="307">
        <f t="shared" si="21"/>
        <v>0</v>
      </c>
      <c r="AX134" s="301" t="str">
        <f t="shared" si="12"/>
        <v>Yes</v>
      </c>
      <c r="AY134" s="307">
        <f t="shared" si="13"/>
        <v>0</v>
      </c>
      <c r="AZ134" s="298"/>
      <c r="BA134" s="250"/>
      <c r="BB134" s="251"/>
      <c r="BC134" s="251"/>
      <c r="BD134" s="251"/>
      <c r="BE134" s="251"/>
      <c r="BF134" s="251"/>
    </row>
    <row r="135" spans="1:58" ht="15.75" customHeight="1" x14ac:dyDescent="0.2">
      <c r="A135" s="251"/>
      <c r="B135" s="251"/>
      <c r="C135" s="315"/>
      <c r="D135" s="311"/>
      <c r="E135" s="316"/>
      <c r="F135" s="301" t="str">
        <f t="shared" si="14"/>
        <v>INVALID</v>
      </c>
      <c r="G135" s="251"/>
      <c r="H135" s="251"/>
      <c r="I135" s="251"/>
      <c r="J135" s="251"/>
      <c r="K135" s="251"/>
      <c r="L135" s="251"/>
      <c r="M135" s="238" t="str">
        <f t="shared" si="15"/>
        <v>Not a SBITA</v>
      </c>
      <c r="N135" s="302"/>
      <c r="O135" s="251"/>
      <c r="P135" s="251"/>
      <c r="Q135" s="251"/>
      <c r="R135" s="251"/>
      <c r="S135" s="251"/>
      <c r="T135" s="251"/>
      <c r="U135" s="251"/>
      <c r="V135" s="251"/>
      <c r="W135" s="251"/>
      <c r="X135" s="251"/>
      <c r="Y135" s="251"/>
      <c r="Z135" s="251"/>
      <c r="AA135" s="292">
        <f t="shared" si="16"/>
        <v>0</v>
      </c>
      <c r="AB135" s="292">
        <f t="shared" si="17"/>
        <v>0</v>
      </c>
      <c r="AC135" s="292">
        <f t="shared" si="18"/>
        <v>0</v>
      </c>
      <c r="AD135" s="238">
        <f t="shared" si="19"/>
        <v>0</v>
      </c>
      <c r="AE135" s="251"/>
      <c r="AF135" s="251"/>
      <c r="AG135" s="292">
        <f t="shared" si="11"/>
        <v>0</v>
      </c>
      <c r="AH135" s="251"/>
      <c r="AI135" s="251"/>
      <c r="AJ135" s="303"/>
      <c r="AK135" s="251"/>
      <c r="AL135" s="251"/>
      <c r="AM135" s="304"/>
      <c r="AN135" s="251"/>
      <c r="AO135" s="305"/>
      <c r="AP135" s="304"/>
      <c r="AQ135" s="251"/>
      <c r="AR135" s="304"/>
      <c r="AS135" s="251"/>
      <c r="AT135" s="251"/>
      <c r="AU135" s="306"/>
      <c r="AV135" s="307" t="b">
        <f t="shared" si="20"/>
        <v>0</v>
      </c>
      <c r="AW135" s="307">
        <f t="shared" si="21"/>
        <v>0</v>
      </c>
      <c r="AX135" s="301" t="str">
        <f t="shared" si="12"/>
        <v>Yes</v>
      </c>
      <c r="AY135" s="307">
        <f t="shared" si="13"/>
        <v>0</v>
      </c>
      <c r="AZ135" s="298"/>
      <c r="BA135" s="250"/>
      <c r="BB135" s="251"/>
      <c r="BC135" s="251"/>
      <c r="BD135" s="251"/>
      <c r="BE135" s="251"/>
      <c r="BF135" s="251"/>
    </row>
    <row r="136" spans="1:58" x14ac:dyDescent="0.2">
      <c r="D136" s="311"/>
      <c r="E136" s="316"/>
      <c r="F136" s="301" t="str">
        <f t="shared" si="14"/>
        <v>INVALID</v>
      </c>
      <c r="G136" s="251"/>
      <c r="H136" s="251"/>
      <c r="I136" s="251"/>
      <c r="J136" s="251"/>
      <c r="K136" s="251"/>
      <c r="L136" s="251"/>
      <c r="M136" s="238" t="str">
        <f t="shared" si="15"/>
        <v>Not a SBITA</v>
      </c>
      <c r="N136" s="321"/>
      <c r="AA136" s="238">
        <f t="shared" si="16"/>
        <v>0</v>
      </c>
      <c r="AB136" s="238">
        <f t="shared" si="17"/>
        <v>0</v>
      </c>
      <c r="AC136" s="238">
        <f t="shared" si="18"/>
        <v>0</v>
      </c>
      <c r="AD136" s="238">
        <f t="shared" si="19"/>
        <v>0</v>
      </c>
      <c r="AG136" s="238">
        <f t="shared" si="11"/>
        <v>0</v>
      </c>
      <c r="AM136" s="322"/>
      <c r="AO136" s="305"/>
      <c r="AP136" s="322"/>
      <c r="AR136" s="322"/>
      <c r="AV136" s="238" t="b">
        <f t="shared" si="20"/>
        <v>0</v>
      </c>
      <c r="AW136" s="238">
        <f t="shared" si="21"/>
        <v>0</v>
      </c>
    </row>
    <row r="137" spans="1:58" x14ac:dyDescent="0.2">
      <c r="D137" s="311"/>
      <c r="E137" s="316"/>
      <c r="F137" s="301" t="str">
        <f t="shared" si="14"/>
        <v>INVALID</v>
      </c>
      <c r="G137" s="251"/>
      <c r="H137" s="251"/>
      <c r="I137" s="251"/>
      <c r="J137" s="251"/>
      <c r="K137" s="251"/>
      <c r="L137" s="251"/>
      <c r="M137" s="238" t="str">
        <f t="shared" si="15"/>
        <v>Not a SBITA</v>
      </c>
      <c r="N137" s="321"/>
      <c r="AA137" s="238">
        <f t="shared" si="16"/>
        <v>0</v>
      </c>
      <c r="AB137" s="238">
        <f t="shared" si="17"/>
        <v>0</v>
      </c>
      <c r="AC137" s="238">
        <f t="shared" si="18"/>
        <v>0</v>
      </c>
      <c r="AD137" s="238">
        <f t="shared" si="19"/>
        <v>0</v>
      </c>
      <c r="AG137" s="238">
        <f t="shared" si="11"/>
        <v>0</v>
      </c>
      <c r="AM137" s="322"/>
      <c r="AO137" s="305"/>
      <c r="AP137" s="322"/>
      <c r="AR137" s="322"/>
      <c r="AV137" s="238" t="b">
        <f t="shared" si="20"/>
        <v>0</v>
      </c>
      <c r="AW137" s="238">
        <f t="shared" si="21"/>
        <v>0</v>
      </c>
    </row>
    <row r="138" spans="1:58" x14ac:dyDescent="0.2">
      <c r="D138" s="311"/>
      <c r="E138" s="316"/>
      <c r="F138" s="301" t="str">
        <f t="shared" si="14"/>
        <v>INVALID</v>
      </c>
      <c r="G138" s="251"/>
      <c r="H138" s="251"/>
      <c r="I138" s="251"/>
      <c r="J138" s="251"/>
      <c r="K138" s="251"/>
      <c r="L138" s="251"/>
      <c r="M138" s="238" t="str">
        <f t="shared" si="15"/>
        <v>Not a SBITA</v>
      </c>
      <c r="N138" s="321"/>
      <c r="AA138" s="238">
        <f t="shared" si="16"/>
        <v>0</v>
      </c>
      <c r="AB138" s="238">
        <f t="shared" si="17"/>
        <v>0</v>
      </c>
      <c r="AC138" s="238">
        <f t="shared" si="18"/>
        <v>0</v>
      </c>
      <c r="AD138" s="238">
        <f t="shared" si="19"/>
        <v>0</v>
      </c>
      <c r="AG138" s="238">
        <f t="shared" si="11"/>
        <v>0</v>
      </c>
      <c r="AM138" s="322"/>
      <c r="AO138" s="305"/>
      <c r="AP138" s="322"/>
      <c r="AR138" s="322"/>
      <c r="AV138" s="238" t="b">
        <f t="shared" si="20"/>
        <v>0</v>
      </c>
      <c r="AW138" s="238">
        <f t="shared" si="21"/>
        <v>0</v>
      </c>
    </row>
    <row r="139" spans="1:58" x14ac:dyDescent="0.2">
      <c r="D139" s="311"/>
      <c r="E139" s="316"/>
      <c r="F139" s="301" t="str">
        <f t="shared" si="14"/>
        <v>INVALID</v>
      </c>
      <c r="G139" s="251"/>
      <c r="H139" s="251"/>
      <c r="I139" s="251"/>
      <c r="J139" s="251"/>
      <c r="K139" s="251"/>
      <c r="L139" s="251"/>
      <c r="M139" s="238" t="str">
        <f t="shared" si="15"/>
        <v>Not a SBITA</v>
      </c>
      <c r="N139" s="321"/>
      <c r="AA139" s="238">
        <f t="shared" si="16"/>
        <v>0</v>
      </c>
      <c r="AB139" s="238">
        <f t="shared" si="17"/>
        <v>0</v>
      </c>
      <c r="AC139" s="238">
        <f t="shared" si="18"/>
        <v>0</v>
      </c>
      <c r="AD139" s="238">
        <f t="shared" si="19"/>
        <v>0</v>
      </c>
      <c r="AG139" s="238">
        <f t="shared" ref="AG139:AG202" si="22">IF(AE139="Monthly",AA139*12,IF(AE139="quarterly",AA139*4,IF(AE139="semiannually",AA139*2,IF(AE139="annually",AA139*1,IF(AE139="weekly",AA139*52,0)))))</f>
        <v>0</v>
      </c>
      <c r="AM139" s="322"/>
      <c r="AO139" s="305"/>
      <c r="AP139" s="322"/>
      <c r="AR139" s="322"/>
      <c r="AV139" s="238" t="b">
        <f t="shared" si="20"/>
        <v>0</v>
      </c>
      <c r="AW139" s="238">
        <f t="shared" si="21"/>
        <v>0</v>
      </c>
    </row>
    <row r="140" spans="1:58" x14ac:dyDescent="0.2">
      <c r="D140" s="311"/>
      <c r="E140" s="316"/>
      <c r="F140" s="301" t="str">
        <f t="shared" ref="F140:F203" si="23">IF(OR(E140="0100",E140="0200",E140="0300",E140="1100",E140="1200",E140="1300",E140="1400"),"GOV",IF(E140="MULTIPLE","COMPLETE COLUMN *AZ*",IF(OR(E140="2100",E140="2400",E140="2500",E140="2900",E140="6200",E140="6210"),"BTA",IF(OR(E140="3100",E140="3200",E140="3500",E140="3600",E140="3700",E140="3800"),"ISF","INVALID"))))</f>
        <v>INVALID</v>
      </c>
      <c r="G140" s="251"/>
      <c r="H140" s="251"/>
      <c r="I140" s="251"/>
      <c r="J140" s="251"/>
      <c r="K140" s="251"/>
      <c r="L140" s="251"/>
      <c r="M140" s="238" t="str">
        <f t="shared" ref="M140:M203" si="24">+IF(AND(G140="yes",H140="no", I140="no",J140 ="yes",K140="yes",L140="yes"),"SBITA","Not a SBITA")</f>
        <v>Not a SBITA</v>
      </c>
      <c r="N140" s="321"/>
      <c r="AA140" s="238">
        <f t="shared" ref="AA140:AA203" si="25">IF(AND(P140="Yes",V140="Yes"),IF(OR(Q140=W140,Q140&lt;W140),Q140,W140),+IF(AND(P140="Yes",S140="Yes"),IF(Q140&lt;W140,Q140,W140),IF(P140&lt;&gt;"No",Q140,IF(S140="yes",N140+T140,N140))))</f>
        <v>0</v>
      </c>
      <c r="AB140" s="238">
        <f t="shared" ref="AB140:AB203" si="26">+IF(AND(U140="Yes",O140="Yes"),IF(OR(Q140=W140,Q140&lt;W140),Q140,W140),N140)</f>
        <v>0</v>
      </c>
      <c r="AC140" s="238">
        <f t="shared" ref="AC140:AC203" si="27">+IF(O140=U140,MAX(Q140,W140),(IF(OR(V140="yes",P140="Yes"),MIN(Q140,W140),IF(AND(V140="Yes",P140="No"),W140,IF(AND(V140="No",P140="Yes"),Q140,0)))))</f>
        <v>0</v>
      </c>
      <c r="AD140" s="238">
        <f t="shared" ref="AD140:AD203" si="28">+IF(AND(Y140="Yes",S140="Yes"),MAX(T140,Z140),IF(AND(Y140="Yes",OR(S140="No",S140="")),Z140,IF(AND(OR(Y140="No",Y140=""),S140="Yes"),T140,0)))</f>
        <v>0</v>
      </c>
      <c r="AG140" s="238">
        <f t="shared" si="22"/>
        <v>0</v>
      </c>
      <c r="AM140" s="322"/>
      <c r="AO140" s="305"/>
      <c r="AP140" s="322"/>
      <c r="AR140" s="322"/>
      <c r="AV140" s="238" t="b">
        <f t="shared" ref="AV140:AV203" si="29">IF(M140="SBITA",+PV(AU140/(AG140/AA140),AG140,-AJ140,0,IF(AF140="Beginning",1,0)))</f>
        <v>0</v>
      </c>
      <c r="AW140" s="238">
        <f t="shared" ref="AW140:AW203" si="30">AV140+AP140+AR140</f>
        <v>0</v>
      </c>
    </row>
    <row r="141" spans="1:58" x14ac:dyDescent="0.2">
      <c r="D141" s="311"/>
      <c r="E141" s="316"/>
      <c r="F141" s="301" t="str">
        <f t="shared" si="23"/>
        <v>INVALID</v>
      </c>
      <c r="G141" s="251"/>
      <c r="H141" s="251"/>
      <c r="I141" s="251"/>
      <c r="J141" s="251"/>
      <c r="K141" s="251"/>
      <c r="L141" s="251"/>
      <c r="M141" s="238" t="str">
        <f t="shared" si="24"/>
        <v>Not a SBITA</v>
      </c>
      <c r="N141" s="321"/>
      <c r="AA141" s="238">
        <f t="shared" si="25"/>
        <v>0</v>
      </c>
      <c r="AB141" s="238">
        <f t="shared" si="26"/>
        <v>0</v>
      </c>
      <c r="AC141" s="238">
        <f t="shared" si="27"/>
        <v>0</v>
      </c>
      <c r="AD141" s="238">
        <f t="shared" si="28"/>
        <v>0</v>
      </c>
      <c r="AG141" s="238">
        <f t="shared" si="22"/>
        <v>0</v>
      </c>
      <c r="AM141" s="322"/>
      <c r="AO141" s="305"/>
      <c r="AP141" s="322"/>
      <c r="AR141" s="322"/>
      <c r="AV141" s="238" t="b">
        <f t="shared" si="29"/>
        <v>0</v>
      </c>
      <c r="AW141" s="238">
        <f t="shared" si="30"/>
        <v>0</v>
      </c>
    </row>
    <row r="142" spans="1:58" x14ac:dyDescent="0.2">
      <c r="D142" s="311"/>
      <c r="E142" s="316"/>
      <c r="F142" s="301" t="str">
        <f t="shared" si="23"/>
        <v>INVALID</v>
      </c>
      <c r="G142" s="251"/>
      <c r="H142" s="251"/>
      <c r="I142" s="251"/>
      <c r="J142" s="251"/>
      <c r="K142" s="251"/>
      <c r="L142" s="251"/>
      <c r="M142" s="238" t="str">
        <f t="shared" si="24"/>
        <v>Not a SBITA</v>
      </c>
      <c r="N142" s="321"/>
      <c r="AA142" s="238">
        <f t="shared" si="25"/>
        <v>0</v>
      </c>
      <c r="AB142" s="238">
        <f t="shared" si="26"/>
        <v>0</v>
      </c>
      <c r="AC142" s="238">
        <f t="shared" si="27"/>
        <v>0</v>
      </c>
      <c r="AD142" s="238">
        <f t="shared" si="28"/>
        <v>0</v>
      </c>
      <c r="AG142" s="238">
        <f t="shared" si="22"/>
        <v>0</v>
      </c>
      <c r="AM142" s="322"/>
      <c r="AO142" s="305"/>
      <c r="AP142" s="322"/>
      <c r="AR142" s="322"/>
      <c r="AV142" s="238" t="b">
        <f t="shared" si="29"/>
        <v>0</v>
      </c>
      <c r="AW142" s="238">
        <f t="shared" si="30"/>
        <v>0</v>
      </c>
    </row>
    <row r="143" spans="1:58" x14ac:dyDescent="0.2">
      <c r="D143" s="311"/>
      <c r="E143" s="316"/>
      <c r="F143" s="301" t="str">
        <f t="shared" si="23"/>
        <v>INVALID</v>
      </c>
      <c r="G143" s="251"/>
      <c r="H143" s="251"/>
      <c r="I143" s="251"/>
      <c r="J143" s="251"/>
      <c r="K143" s="251"/>
      <c r="L143" s="251"/>
      <c r="M143" s="238" t="str">
        <f t="shared" si="24"/>
        <v>Not a SBITA</v>
      </c>
      <c r="N143" s="321"/>
      <c r="AA143" s="238">
        <f t="shared" si="25"/>
        <v>0</v>
      </c>
      <c r="AB143" s="238">
        <f t="shared" si="26"/>
        <v>0</v>
      </c>
      <c r="AC143" s="238">
        <f t="shared" si="27"/>
        <v>0</v>
      </c>
      <c r="AD143" s="238">
        <f t="shared" si="28"/>
        <v>0</v>
      </c>
      <c r="AG143" s="238">
        <f t="shared" si="22"/>
        <v>0</v>
      </c>
      <c r="AM143" s="322"/>
      <c r="AO143" s="305"/>
      <c r="AP143" s="322"/>
      <c r="AR143" s="322"/>
      <c r="AV143" s="238" t="b">
        <f t="shared" si="29"/>
        <v>0</v>
      </c>
      <c r="AW143" s="238">
        <f t="shared" si="30"/>
        <v>0</v>
      </c>
    </row>
    <row r="144" spans="1:58" x14ac:dyDescent="0.2">
      <c r="D144" s="311"/>
      <c r="E144" s="316"/>
      <c r="F144" s="301" t="str">
        <f t="shared" si="23"/>
        <v>INVALID</v>
      </c>
      <c r="G144" s="251"/>
      <c r="H144" s="251"/>
      <c r="I144" s="251"/>
      <c r="J144" s="251"/>
      <c r="K144" s="251"/>
      <c r="L144" s="251"/>
      <c r="M144" s="238" t="str">
        <f t="shared" si="24"/>
        <v>Not a SBITA</v>
      </c>
      <c r="N144" s="321"/>
      <c r="AA144" s="238">
        <f t="shared" si="25"/>
        <v>0</v>
      </c>
      <c r="AB144" s="238">
        <f t="shared" si="26"/>
        <v>0</v>
      </c>
      <c r="AC144" s="238">
        <f t="shared" si="27"/>
        <v>0</v>
      </c>
      <c r="AD144" s="238">
        <f t="shared" si="28"/>
        <v>0</v>
      </c>
      <c r="AG144" s="238">
        <f t="shared" si="22"/>
        <v>0</v>
      </c>
      <c r="AM144" s="322"/>
      <c r="AO144" s="305"/>
      <c r="AP144" s="322"/>
      <c r="AR144" s="322"/>
      <c r="AV144" s="238" t="b">
        <f t="shared" si="29"/>
        <v>0</v>
      </c>
      <c r="AW144" s="238">
        <f t="shared" si="30"/>
        <v>0</v>
      </c>
    </row>
    <row r="145" spans="4:49" x14ac:dyDescent="0.2">
      <c r="D145" s="311"/>
      <c r="E145" s="316"/>
      <c r="F145" s="301" t="str">
        <f t="shared" si="23"/>
        <v>INVALID</v>
      </c>
      <c r="G145" s="251"/>
      <c r="H145" s="251"/>
      <c r="I145" s="251"/>
      <c r="J145" s="251"/>
      <c r="K145" s="251"/>
      <c r="L145" s="251"/>
      <c r="M145" s="238" t="str">
        <f t="shared" si="24"/>
        <v>Not a SBITA</v>
      </c>
      <c r="N145" s="321"/>
      <c r="AA145" s="238">
        <f t="shared" si="25"/>
        <v>0</v>
      </c>
      <c r="AB145" s="238">
        <f t="shared" si="26"/>
        <v>0</v>
      </c>
      <c r="AC145" s="238">
        <f t="shared" si="27"/>
        <v>0</v>
      </c>
      <c r="AD145" s="238">
        <f t="shared" si="28"/>
        <v>0</v>
      </c>
      <c r="AG145" s="238">
        <f t="shared" si="22"/>
        <v>0</v>
      </c>
      <c r="AM145" s="322"/>
      <c r="AO145" s="305"/>
      <c r="AP145" s="322"/>
      <c r="AR145" s="322"/>
      <c r="AV145" s="238" t="b">
        <f t="shared" si="29"/>
        <v>0</v>
      </c>
      <c r="AW145" s="238">
        <f t="shared" si="30"/>
        <v>0</v>
      </c>
    </row>
    <row r="146" spans="4:49" x14ac:dyDescent="0.2">
      <c r="D146" s="311"/>
      <c r="E146" s="316"/>
      <c r="F146" s="301" t="str">
        <f t="shared" si="23"/>
        <v>INVALID</v>
      </c>
      <c r="G146" s="251"/>
      <c r="H146" s="251"/>
      <c r="I146" s="251"/>
      <c r="J146" s="251"/>
      <c r="K146" s="251"/>
      <c r="L146" s="251"/>
      <c r="M146" s="238" t="str">
        <f t="shared" si="24"/>
        <v>Not a SBITA</v>
      </c>
      <c r="N146" s="321"/>
      <c r="AA146" s="238">
        <f t="shared" si="25"/>
        <v>0</v>
      </c>
      <c r="AB146" s="238">
        <f t="shared" si="26"/>
        <v>0</v>
      </c>
      <c r="AC146" s="238">
        <f t="shared" si="27"/>
        <v>0</v>
      </c>
      <c r="AD146" s="238">
        <f t="shared" si="28"/>
        <v>0</v>
      </c>
      <c r="AG146" s="238">
        <f t="shared" si="22"/>
        <v>0</v>
      </c>
      <c r="AM146" s="322"/>
      <c r="AO146" s="305"/>
      <c r="AP146" s="322"/>
      <c r="AR146" s="322"/>
      <c r="AV146" s="238" t="b">
        <f t="shared" si="29"/>
        <v>0</v>
      </c>
      <c r="AW146" s="238">
        <f t="shared" si="30"/>
        <v>0</v>
      </c>
    </row>
    <row r="147" spans="4:49" x14ac:dyDescent="0.2">
      <c r="D147" s="311"/>
      <c r="E147" s="316"/>
      <c r="F147" s="301" t="str">
        <f t="shared" si="23"/>
        <v>INVALID</v>
      </c>
      <c r="G147" s="251"/>
      <c r="H147" s="251"/>
      <c r="I147" s="251"/>
      <c r="J147" s="251"/>
      <c r="K147" s="251"/>
      <c r="L147" s="251"/>
      <c r="M147" s="238" t="str">
        <f t="shared" si="24"/>
        <v>Not a SBITA</v>
      </c>
      <c r="N147" s="321"/>
      <c r="AA147" s="238">
        <f t="shared" si="25"/>
        <v>0</v>
      </c>
      <c r="AB147" s="238">
        <f t="shared" si="26"/>
        <v>0</v>
      </c>
      <c r="AC147" s="238">
        <f t="shared" si="27"/>
        <v>0</v>
      </c>
      <c r="AD147" s="238">
        <f t="shared" si="28"/>
        <v>0</v>
      </c>
      <c r="AG147" s="238">
        <f t="shared" si="22"/>
        <v>0</v>
      </c>
      <c r="AM147" s="322"/>
      <c r="AO147" s="305"/>
      <c r="AP147" s="322"/>
      <c r="AR147" s="322"/>
      <c r="AV147" s="238" t="b">
        <f t="shared" si="29"/>
        <v>0</v>
      </c>
      <c r="AW147" s="238">
        <f t="shared" si="30"/>
        <v>0</v>
      </c>
    </row>
    <row r="148" spans="4:49" x14ac:dyDescent="0.2">
      <c r="D148" s="311"/>
      <c r="E148" s="316"/>
      <c r="F148" s="301" t="str">
        <f t="shared" si="23"/>
        <v>INVALID</v>
      </c>
      <c r="G148" s="251"/>
      <c r="H148" s="251"/>
      <c r="I148" s="251"/>
      <c r="J148" s="251"/>
      <c r="K148" s="251"/>
      <c r="L148" s="251"/>
      <c r="M148" s="238" t="str">
        <f t="shared" si="24"/>
        <v>Not a SBITA</v>
      </c>
      <c r="N148" s="321"/>
      <c r="AA148" s="238">
        <f t="shared" si="25"/>
        <v>0</v>
      </c>
      <c r="AB148" s="238">
        <f t="shared" si="26"/>
        <v>0</v>
      </c>
      <c r="AC148" s="238">
        <f t="shared" si="27"/>
        <v>0</v>
      </c>
      <c r="AD148" s="238">
        <f t="shared" si="28"/>
        <v>0</v>
      </c>
      <c r="AG148" s="238">
        <f t="shared" si="22"/>
        <v>0</v>
      </c>
      <c r="AM148" s="322"/>
      <c r="AO148" s="305"/>
      <c r="AP148" s="322"/>
      <c r="AR148" s="322"/>
      <c r="AV148" s="238" t="b">
        <f t="shared" si="29"/>
        <v>0</v>
      </c>
      <c r="AW148" s="238">
        <f t="shared" si="30"/>
        <v>0</v>
      </c>
    </row>
    <row r="149" spans="4:49" x14ac:dyDescent="0.2">
      <c r="D149" s="311"/>
      <c r="E149" s="316"/>
      <c r="F149" s="301" t="str">
        <f t="shared" si="23"/>
        <v>INVALID</v>
      </c>
      <c r="G149" s="251"/>
      <c r="H149" s="251"/>
      <c r="I149" s="251"/>
      <c r="J149" s="251"/>
      <c r="K149" s="251"/>
      <c r="L149" s="251"/>
      <c r="M149" s="238" t="str">
        <f t="shared" si="24"/>
        <v>Not a SBITA</v>
      </c>
      <c r="N149" s="321"/>
      <c r="AA149" s="238">
        <f t="shared" si="25"/>
        <v>0</v>
      </c>
      <c r="AB149" s="238">
        <f t="shared" si="26"/>
        <v>0</v>
      </c>
      <c r="AC149" s="238">
        <f t="shared" si="27"/>
        <v>0</v>
      </c>
      <c r="AD149" s="238">
        <f t="shared" si="28"/>
        <v>0</v>
      </c>
      <c r="AG149" s="238">
        <f t="shared" si="22"/>
        <v>0</v>
      </c>
      <c r="AM149" s="322"/>
      <c r="AO149" s="305"/>
      <c r="AP149" s="322"/>
      <c r="AR149" s="322"/>
      <c r="AV149" s="238" t="b">
        <f t="shared" si="29"/>
        <v>0</v>
      </c>
      <c r="AW149" s="238">
        <f t="shared" si="30"/>
        <v>0</v>
      </c>
    </row>
    <row r="150" spans="4:49" x14ac:dyDescent="0.2">
      <c r="D150" s="311"/>
      <c r="E150" s="316"/>
      <c r="F150" s="301" t="str">
        <f t="shared" si="23"/>
        <v>INVALID</v>
      </c>
      <c r="G150" s="251"/>
      <c r="H150" s="251"/>
      <c r="I150" s="251"/>
      <c r="J150" s="251"/>
      <c r="K150" s="251"/>
      <c r="L150" s="251"/>
      <c r="M150" s="238" t="str">
        <f t="shared" si="24"/>
        <v>Not a SBITA</v>
      </c>
      <c r="N150" s="321"/>
      <c r="AA150" s="238">
        <f t="shared" si="25"/>
        <v>0</v>
      </c>
      <c r="AB150" s="238">
        <f t="shared" si="26"/>
        <v>0</v>
      </c>
      <c r="AC150" s="238">
        <f t="shared" si="27"/>
        <v>0</v>
      </c>
      <c r="AD150" s="238">
        <f t="shared" si="28"/>
        <v>0</v>
      </c>
      <c r="AG150" s="238">
        <f t="shared" si="22"/>
        <v>0</v>
      </c>
      <c r="AM150" s="322"/>
      <c r="AO150" s="305"/>
      <c r="AP150" s="322"/>
      <c r="AR150" s="322"/>
      <c r="AV150" s="238" t="b">
        <f t="shared" si="29"/>
        <v>0</v>
      </c>
      <c r="AW150" s="238">
        <f t="shared" si="30"/>
        <v>0</v>
      </c>
    </row>
    <row r="151" spans="4:49" x14ac:dyDescent="0.2">
      <c r="D151" s="311"/>
      <c r="E151" s="316"/>
      <c r="F151" s="301" t="str">
        <f t="shared" si="23"/>
        <v>INVALID</v>
      </c>
      <c r="G151" s="251"/>
      <c r="H151" s="251"/>
      <c r="I151" s="251"/>
      <c r="J151" s="251"/>
      <c r="K151" s="251"/>
      <c r="L151" s="251"/>
      <c r="M151" s="238" t="str">
        <f t="shared" si="24"/>
        <v>Not a SBITA</v>
      </c>
      <c r="N151" s="321"/>
      <c r="AA151" s="238">
        <f t="shared" si="25"/>
        <v>0</v>
      </c>
      <c r="AB151" s="238">
        <f t="shared" si="26"/>
        <v>0</v>
      </c>
      <c r="AC151" s="238">
        <f t="shared" si="27"/>
        <v>0</v>
      </c>
      <c r="AD151" s="238">
        <f t="shared" si="28"/>
        <v>0</v>
      </c>
      <c r="AG151" s="238">
        <f t="shared" si="22"/>
        <v>0</v>
      </c>
      <c r="AM151" s="322"/>
      <c r="AO151" s="305"/>
      <c r="AP151" s="322"/>
      <c r="AR151" s="322"/>
      <c r="AV151" s="238" t="b">
        <f t="shared" si="29"/>
        <v>0</v>
      </c>
      <c r="AW151" s="238">
        <f t="shared" si="30"/>
        <v>0</v>
      </c>
    </row>
    <row r="152" spans="4:49" x14ac:dyDescent="0.2">
      <c r="D152" s="311"/>
      <c r="E152" s="316"/>
      <c r="F152" s="301" t="str">
        <f t="shared" si="23"/>
        <v>INVALID</v>
      </c>
      <c r="G152" s="251"/>
      <c r="H152" s="251"/>
      <c r="I152" s="251"/>
      <c r="J152" s="251"/>
      <c r="K152" s="251"/>
      <c r="L152" s="251"/>
      <c r="M152" s="238" t="str">
        <f t="shared" si="24"/>
        <v>Not a SBITA</v>
      </c>
      <c r="N152" s="321"/>
      <c r="AA152" s="238">
        <f t="shared" si="25"/>
        <v>0</v>
      </c>
      <c r="AB152" s="238">
        <f t="shared" si="26"/>
        <v>0</v>
      </c>
      <c r="AC152" s="238">
        <f t="shared" si="27"/>
        <v>0</v>
      </c>
      <c r="AD152" s="238">
        <f t="shared" si="28"/>
        <v>0</v>
      </c>
      <c r="AG152" s="238">
        <f t="shared" si="22"/>
        <v>0</v>
      </c>
      <c r="AM152" s="322"/>
      <c r="AO152" s="305"/>
      <c r="AP152" s="322"/>
      <c r="AR152" s="322"/>
      <c r="AV152" s="238" t="b">
        <f t="shared" si="29"/>
        <v>0</v>
      </c>
      <c r="AW152" s="238">
        <f t="shared" si="30"/>
        <v>0</v>
      </c>
    </row>
    <row r="153" spans="4:49" x14ac:dyDescent="0.2">
      <c r="D153" s="311"/>
      <c r="E153" s="316"/>
      <c r="F153" s="301" t="str">
        <f t="shared" si="23"/>
        <v>INVALID</v>
      </c>
      <c r="G153" s="251"/>
      <c r="H153" s="251"/>
      <c r="I153" s="251"/>
      <c r="J153" s="251"/>
      <c r="K153" s="251"/>
      <c r="L153" s="251"/>
      <c r="M153" s="238" t="str">
        <f t="shared" si="24"/>
        <v>Not a SBITA</v>
      </c>
      <c r="N153" s="321"/>
      <c r="AA153" s="238">
        <f t="shared" si="25"/>
        <v>0</v>
      </c>
      <c r="AB153" s="238">
        <f t="shared" si="26"/>
        <v>0</v>
      </c>
      <c r="AC153" s="238">
        <f t="shared" si="27"/>
        <v>0</v>
      </c>
      <c r="AD153" s="238">
        <f t="shared" si="28"/>
        <v>0</v>
      </c>
      <c r="AG153" s="238">
        <f t="shared" si="22"/>
        <v>0</v>
      </c>
      <c r="AM153" s="322"/>
      <c r="AO153" s="305"/>
      <c r="AP153" s="322"/>
      <c r="AR153" s="322"/>
      <c r="AV153" s="238" t="b">
        <f t="shared" si="29"/>
        <v>0</v>
      </c>
      <c r="AW153" s="238">
        <f t="shared" si="30"/>
        <v>0</v>
      </c>
    </row>
    <row r="154" spans="4:49" x14ac:dyDescent="0.2">
      <c r="D154" s="311"/>
      <c r="E154" s="316"/>
      <c r="F154" s="301" t="str">
        <f t="shared" si="23"/>
        <v>INVALID</v>
      </c>
      <c r="G154" s="251"/>
      <c r="H154" s="251"/>
      <c r="I154" s="251"/>
      <c r="J154" s="251"/>
      <c r="K154" s="251"/>
      <c r="L154" s="251"/>
      <c r="M154" s="238" t="str">
        <f t="shared" si="24"/>
        <v>Not a SBITA</v>
      </c>
      <c r="N154" s="321"/>
      <c r="AA154" s="238">
        <f t="shared" si="25"/>
        <v>0</v>
      </c>
      <c r="AB154" s="238">
        <f t="shared" si="26"/>
        <v>0</v>
      </c>
      <c r="AC154" s="238">
        <f t="shared" si="27"/>
        <v>0</v>
      </c>
      <c r="AD154" s="238">
        <f t="shared" si="28"/>
        <v>0</v>
      </c>
      <c r="AG154" s="238">
        <f t="shared" si="22"/>
        <v>0</v>
      </c>
      <c r="AM154" s="322"/>
      <c r="AO154" s="305"/>
      <c r="AP154" s="322"/>
      <c r="AR154" s="322"/>
      <c r="AV154" s="238" t="b">
        <f t="shared" si="29"/>
        <v>0</v>
      </c>
      <c r="AW154" s="238">
        <f t="shared" si="30"/>
        <v>0</v>
      </c>
    </row>
    <row r="155" spans="4:49" x14ac:dyDescent="0.2">
      <c r="D155" s="311"/>
      <c r="E155" s="316"/>
      <c r="F155" s="301" t="str">
        <f t="shared" si="23"/>
        <v>INVALID</v>
      </c>
      <c r="G155" s="251"/>
      <c r="H155" s="251"/>
      <c r="I155" s="251"/>
      <c r="J155" s="251"/>
      <c r="K155" s="251"/>
      <c r="L155" s="251"/>
      <c r="M155" s="238" t="str">
        <f t="shared" si="24"/>
        <v>Not a SBITA</v>
      </c>
      <c r="N155" s="321"/>
      <c r="AA155" s="238">
        <f t="shared" si="25"/>
        <v>0</v>
      </c>
      <c r="AB155" s="238">
        <f t="shared" si="26"/>
        <v>0</v>
      </c>
      <c r="AC155" s="238">
        <f t="shared" si="27"/>
        <v>0</v>
      </c>
      <c r="AD155" s="238">
        <f t="shared" si="28"/>
        <v>0</v>
      </c>
      <c r="AG155" s="238">
        <f t="shared" si="22"/>
        <v>0</v>
      </c>
      <c r="AM155" s="322"/>
      <c r="AO155" s="305"/>
      <c r="AP155" s="322"/>
      <c r="AR155" s="322"/>
      <c r="AV155" s="238" t="b">
        <f t="shared" si="29"/>
        <v>0</v>
      </c>
      <c r="AW155" s="238">
        <f t="shared" si="30"/>
        <v>0</v>
      </c>
    </row>
    <row r="156" spans="4:49" x14ac:dyDescent="0.2">
      <c r="D156" s="311"/>
      <c r="E156" s="316"/>
      <c r="F156" s="301" t="str">
        <f t="shared" si="23"/>
        <v>INVALID</v>
      </c>
      <c r="G156" s="251"/>
      <c r="H156" s="251"/>
      <c r="I156" s="251"/>
      <c r="J156" s="251"/>
      <c r="K156" s="251"/>
      <c r="L156" s="251"/>
      <c r="M156" s="238" t="str">
        <f t="shared" si="24"/>
        <v>Not a SBITA</v>
      </c>
      <c r="N156" s="321"/>
      <c r="AA156" s="238">
        <f t="shared" si="25"/>
        <v>0</v>
      </c>
      <c r="AB156" s="238">
        <f t="shared" si="26"/>
        <v>0</v>
      </c>
      <c r="AC156" s="238">
        <f t="shared" si="27"/>
        <v>0</v>
      </c>
      <c r="AD156" s="238">
        <f t="shared" si="28"/>
        <v>0</v>
      </c>
      <c r="AG156" s="238">
        <f t="shared" si="22"/>
        <v>0</v>
      </c>
      <c r="AM156" s="322"/>
      <c r="AO156" s="305"/>
      <c r="AP156" s="322"/>
      <c r="AR156" s="322"/>
      <c r="AV156" s="238" t="b">
        <f t="shared" si="29"/>
        <v>0</v>
      </c>
      <c r="AW156" s="238">
        <f t="shared" si="30"/>
        <v>0</v>
      </c>
    </row>
    <row r="157" spans="4:49" x14ac:dyDescent="0.2">
      <c r="D157" s="311"/>
      <c r="E157" s="316"/>
      <c r="F157" s="301" t="str">
        <f t="shared" si="23"/>
        <v>INVALID</v>
      </c>
      <c r="G157" s="251"/>
      <c r="H157" s="251"/>
      <c r="I157" s="251"/>
      <c r="J157" s="251"/>
      <c r="K157" s="251"/>
      <c r="L157" s="251"/>
      <c r="M157" s="238" t="str">
        <f t="shared" si="24"/>
        <v>Not a SBITA</v>
      </c>
      <c r="N157" s="321"/>
      <c r="AA157" s="238">
        <f t="shared" si="25"/>
        <v>0</v>
      </c>
      <c r="AB157" s="238">
        <f t="shared" si="26"/>
        <v>0</v>
      </c>
      <c r="AC157" s="238">
        <f t="shared" si="27"/>
        <v>0</v>
      </c>
      <c r="AD157" s="238">
        <f t="shared" si="28"/>
        <v>0</v>
      </c>
      <c r="AG157" s="238">
        <f t="shared" si="22"/>
        <v>0</v>
      </c>
      <c r="AM157" s="322"/>
      <c r="AO157" s="305"/>
      <c r="AP157" s="322"/>
      <c r="AR157" s="322"/>
      <c r="AV157" s="238" t="b">
        <f t="shared" si="29"/>
        <v>0</v>
      </c>
      <c r="AW157" s="238">
        <f t="shared" si="30"/>
        <v>0</v>
      </c>
    </row>
    <row r="158" spans="4:49" x14ac:dyDescent="0.2">
      <c r="D158" s="311"/>
      <c r="E158" s="316"/>
      <c r="F158" s="301" t="str">
        <f t="shared" si="23"/>
        <v>INVALID</v>
      </c>
      <c r="G158" s="251"/>
      <c r="H158" s="251"/>
      <c r="I158" s="251"/>
      <c r="J158" s="251"/>
      <c r="K158" s="251"/>
      <c r="L158" s="251"/>
      <c r="M158" s="238" t="str">
        <f t="shared" si="24"/>
        <v>Not a SBITA</v>
      </c>
      <c r="N158" s="321"/>
      <c r="AA158" s="238">
        <f t="shared" si="25"/>
        <v>0</v>
      </c>
      <c r="AB158" s="238">
        <f t="shared" si="26"/>
        <v>0</v>
      </c>
      <c r="AC158" s="238">
        <f t="shared" si="27"/>
        <v>0</v>
      </c>
      <c r="AD158" s="238">
        <f t="shared" si="28"/>
        <v>0</v>
      </c>
      <c r="AG158" s="238">
        <f t="shared" si="22"/>
        <v>0</v>
      </c>
      <c r="AM158" s="322"/>
      <c r="AO158" s="305"/>
      <c r="AP158" s="322"/>
      <c r="AR158" s="322"/>
      <c r="AV158" s="238" t="b">
        <f t="shared" si="29"/>
        <v>0</v>
      </c>
      <c r="AW158" s="238">
        <f t="shared" si="30"/>
        <v>0</v>
      </c>
    </row>
    <row r="159" spans="4:49" x14ac:dyDescent="0.2">
      <c r="D159" s="311"/>
      <c r="E159" s="316"/>
      <c r="F159" s="301" t="str">
        <f t="shared" si="23"/>
        <v>INVALID</v>
      </c>
      <c r="G159" s="251"/>
      <c r="H159" s="251"/>
      <c r="I159" s="251"/>
      <c r="J159" s="251"/>
      <c r="K159" s="251"/>
      <c r="L159" s="251"/>
      <c r="M159" s="238" t="str">
        <f t="shared" si="24"/>
        <v>Not a SBITA</v>
      </c>
      <c r="N159" s="321"/>
      <c r="AA159" s="238">
        <f t="shared" si="25"/>
        <v>0</v>
      </c>
      <c r="AB159" s="238">
        <f t="shared" si="26"/>
        <v>0</v>
      </c>
      <c r="AC159" s="238">
        <f t="shared" si="27"/>
        <v>0</v>
      </c>
      <c r="AD159" s="238">
        <f t="shared" si="28"/>
        <v>0</v>
      </c>
      <c r="AG159" s="238">
        <f t="shared" si="22"/>
        <v>0</v>
      </c>
      <c r="AM159" s="322"/>
      <c r="AO159" s="305"/>
      <c r="AP159" s="322"/>
      <c r="AR159" s="322"/>
      <c r="AV159" s="238" t="b">
        <f t="shared" si="29"/>
        <v>0</v>
      </c>
      <c r="AW159" s="238">
        <f t="shared" si="30"/>
        <v>0</v>
      </c>
    </row>
    <row r="160" spans="4:49" x14ac:dyDescent="0.2">
      <c r="D160" s="311"/>
      <c r="E160" s="316"/>
      <c r="F160" s="301" t="str">
        <f t="shared" si="23"/>
        <v>INVALID</v>
      </c>
      <c r="G160" s="251"/>
      <c r="H160" s="251"/>
      <c r="I160" s="251"/>
      <c r="J160" s="251"/>
      <c r="K160" s="251"/>
      <c r="L160" s="251"/>
      <c r="M160" s="238" t="str">
        <f t="shared" si="24"/>
        <v>Not a SBITA</v>
      </c>
      <c r="N160" s="321"/>
      <c r="AA160" s="238">
        <f t="shared" si="25"/>
        <v>0</v>
      </c>
      <c r="AB160" s="238">
        <f t="shared" si="26"/>
        <v>0</v>
      </c>
      <c r="AC160" s="238">
        <f t="shared" si="27"/>
        <v>0</v>
      </c>
      <c r="AD160" s="238">
        <f t="shared" si="28"/>
        <v>0</v>
      </c>
      <c r="AG160" s="238">
        <f t="shared" si="22"/>
        <v>0</v>
      </c>
      <c r="AM160" s="322"/>
      <c r="AO160" s="305"/>
      <c r="AP160" s="322"/>
      <c r="AR160" s="322"/>
      <c r="AV160" s="238" t="b">
        <f t="shared" si="29"/>
        <v>0</v>
      </c>
      <c r="AW160" s="238">
        <f t="shared" si="30"/>
        <v>0</v>
      </c>
    </row>
    <row r="161" spans="4:49" x14ac:dyDescent="0.2">
      <c r="D161" s="311"/>
      <c r="E161" s="316"/>
      <c r="F161" s="301" t="str">
        <f t="shared" si="23"/>
        <v>INVALID</v>
      </c>
      <c r="G161" s="251"/>
      <c r="H161" s="251"/>
      <c r="I161" s="251"/>
      <c r="J161" s="251"/>
      <c r="K161" s="251"/>
      <c r="L161" s="251"/>
      <c r="M161" s="238" t="str">
        <f t="shared" si="24"/>
        <v>Not a SBITA</v>
      </c>
      <c r="N161" s="321"/>
      <c r="AA161" s="238">
        <f t="shared" si="25"/>
        <v>0</v>
      </c>
      <c r="AB161" s="238">
        <f t="shared" si="26"/>
        <v>0</v>
      </c>
      <c r="AC161" s="238">
        <f t="shared" si="27"/>
        <v>0</v>
      </c>
      <c r="AD161" s="238">
        <f t="shared" si="28"/>
        <v>0</v>
      </c>
      <c r="AG161" s="238">
        <f t="shared" si="22"/>
        <v>0</v>
      </c>
      <c r="AM161" s="322"/>
      <c r="AO161" s="305"/>
      <c r="AP161" s="322"/>
      <c r="AR161" s="322"/>
      <c r="AV161" s="238" t="b">
        <f t="shared" si="29"/>
        <v>0</v>
      </c>
      <c r="AW161" s="238">
        <f t="shared" si="30"/>
        <v>0</v>
      </c>
    </row>
    <row r="162" spans="4:49" x14ac:dyDescent="0.2">
      <c r="D162" s="311"/>
      <c r="E162" s="316"/>
      <c r="F162" s="301" t="str">
        <f t="shared" si="23"/>
        <v>INVALID</v>
      </c>
      <c r="G162" s="251"/>
      <c r="H162" s="251"/>
      <c r="I162" s="251"/>
      <c r="J162" s="251"/>
      <c r="K162" s="251"/>
      <c r="L162" s="251"/>
      <c r="M162" s="238" t="str">
        <f t="shared" si="24"/>
        <v>Not a SBITA</v>
      </c>
      <c r="N162" s="321"/>
      <c r="AA162" s="238">
        <f t="shared" si="25"/>
        <v>0</v>
      </c>
      <c r="AB162" s="238">
        <f t="shared" si="26"/>
        <v>0</v>
      </c>
      <c r="AC162" s="238">
        <f t="shared" si="27"/>
        <v>0</v>
      </c>
      <c r="AD162" s="238">
        <f t="shared" si="28"/>
        <v>0</v>
      </c>
      <c r="AG162" s="238">
        <f t="shared" si="22"/>
        <v>0</v>
      </c>
      <c r="AM162" s="322"/>
      <c r="AO162" s="305"/>
      <c r="AP162" s="322"/>
      <c r="AR162" s="322"/>
      <c r="AV162" s="238" t="b">
        <f t="shared" si="29"/>
        <v>0</v>
      </c>
      <c r="AW162" s="238">
        <f t="shared" si="30"/>
        <v>0</v>
      </c>
    </row>
    <row r="163" spans="4:49" x14ac:dyDescent="0.2">
      <c r="D163" s="311"/>
      <c r="E163" s="316"/>
      <c r="F163" s="301" t="str">
        <f t="shared" si="23"/>
        <v>INVALID</v>
      </c>
      <c r="G163" s="251"/>
      <c r="H163" s="251"/>
      <c r="I163" s="251"/>
      <c r="J163" s="251"/>
      <c r="K163" s="251"/>
      <c r="L163" s="251"/>
      <c r="M163" s="238" t="str">
        <f t="shared" si="24"/>
        <v>Not a SBITA</v>
      </c>
      <c r="N163" s="321"/>
      <c r="AA163" s="238">
        <f t="shared" si="25"/>
        <v>0</v>
      </c>
      <c r="AB163" s="238">
        <f t="shared" si="26"/>
        <v>0</v>
      </c>
      <c r="AC163" s="238">
        <f t="shared" si="27"/>
        <v>0</v>
      </c>
      <c r="AD163" s="238">
        <f t="shared" si="28"/>
        <v>0</v>
      </c>
      <c r="AG163" s="238">
        <f t="shared" si="22"/>
        <v>0</v>
      </c>
      <c r="AM163" s="322"/>
      <c r="AO163" s="305"/>
      <c r="AP163" s="322"/>
      <c r="AR163" s="322"/>
      <c r="AV163" s="238" t="b">
        <f t="shared" si="29"/>
        <v>0</v>
      </c>
      <c r="AW163" s="238">
        <f t="shared" si="30"/>
        <v>0</v>
      </c>
    </row>
    <row r="164" spans="4:49" x14ac:dyDescent="0.2">
      <c r="D164" s="311"/>
      <c r="E164" s="316"/>
      <c r="F164" s="301" t="str">
        <f t="shared" si="23"/>
        <v>INVALID</v>
      </c>
      <c r="G164" s="251"/>
      <c r="H164" s="251"/>
      <c r="I164" s="251"/>
      <c r="J164" s="251"/>
      <c r="K164" s="251"/>
      <c r="L164" s="251"/>
      <c r="M164" s="238" t="str">
        <f t="shared" si="24"/>
        <v>Not a SBITA</v>
      </c>
      <c r="N164" s="321"/>
      <c r="AA164" s="238">
        <f t="shared" si="25"/>
        <v>0</v>
      </c>
      <c r="AB164" s="238">
        <f t="shared" si="26"/>
        <v>0</v>
      </c>
      <c r="AC164" s="238">
        <f t="shared" si="27"/>
        <v>0</v>
      </c>
      <c r="AD164" s="238">
        <f t="shared" si="28"/>
        <v>0</v>
      </c>
      <c r="AG164" s="238">
        <f t="shared" si="22"/>
        <v>0</v>
      </c>
      <c r="AM164" s="322"/>
      <c r="AO164" s="305"/>
      <c r="AP164" s="322"/>
      <c r="AR164" s="322"/>
      <c r="AV164" s="238" t="b">
        <f t="shared" si="29"/>
        <v>0</v>
      </c>
      <c r="AW164" s="238">
        <f t="shared" si="30"/>
        <v>0</v>
      </c>
    </row>
    <row r="165" spans="4:49" x14ac:dyDescent="0.2">
      <c r="D165" s="311"/>
      <c r="E165" s="316"/>
      <c r="F165" s="301" t="str">
        <f t="shared" si="23"/>
        <v>INVALID</v>
      </c>
      <c r="G165" s="251"/>
      <c r="H165" s="251"/>
      <c r="I165" s="251"/>
      <c r="J165" s="251"/>
      <c r="K165" s="251"/>
      <c r="L165" s="251"/>
      <c r="M165" s="238" t="str">
        <f t="shared" si="24"/>
        <v>Not a SBITA</v>
      </c>
      <c r="N165" s="321"/>
      <c r="AA165" s="238">
        <f t="shared" si="25"/>
        <v>0</v>
      </c>
      <c r="AB165" s="238">
        <f t="shared" si="26"/>
        <v>0</v>
      </c>
      <c r="AC165" s="238">
        <f t="shared" si="27"/>
        <v>0</v>
      </c>
      <c r="AD165" s="238">
        <f t="shared" si="28"/>
        <v>0</v>
      </c>
      <c r="AG165" s="238">
        <f t="shared" si="22"/>
        <v>0</v>
      </c>
      <c r="AM165" s="322"/>
      <c r="AO165" s="305"/>
      <c r="AP165" s="322"/>
      <c r="AR165" s="322"/>
      <c r="AV165" s="238" t="b">
        <f t="shared" si="29"/>
        <v>0</v>
      </c>
      <c r="AW165" s="238">
        <f t="shared" si="30"/>
        <v>0</v>
      </c>
    </row>
    <row r="166" spans="4:49" x14ac:dyDescent="0.2">
      <c r="D166" s="311"/>
      <c r="E166" s="316"/>
      <c r="F166" s="301" t="str">
        <f t="shared" si="23"/>
        <v>INVALID</v>
      </c>
      <c r="G166" s="251"/>
      <c r="H166" s="251"/>
      <c r="I166" s="251"/>
      <c r="J166" s="251"/>
      <c r="K166" s="251"/>
      <c r="L166" s="251"/>
      <c r="M166" s="238" t="str">
        <f t="shared" si="24"/>
        <v>Not a SBITA</v>
      </c>
      <c r="N166" s="321"/>
      <c r="AA166" s="238">
        <f t="shared" si="25"/>
        <v>0</v>
      </c>
      <c r="AB166" s="238">
        <f t="shared" si="26"/>
        <v>0</v>
      </c>
      <c r="AC166" s="238">
        <f t="shared" si="27"/>
        <v>0</v>
      </c>
      <c r="AD166" s="238">
        <f t="shared" si="28"/>
        <v>0</v>
      </c>
      <c r="AG166" s="238">
        <f t="shared" si="22"/>
        <v>0</v>
      </c>
      <c r="AM166" s="322"/>
      <c r="AO166" s="305"/>
      <c r="AP166" s="322"/>
      <c r="AR166" s="322"/>
      <c r="AV166" s="238" t="b">
        <f t="shared" si="29"/>
        <v>0</v>
      </c>
      <c r="AW166" s="238">
        <f t="shared" si="30"/>
        <v>0</v>
      </c>
    </row>
    <row r="167" spans="4:49" x14ac:dyDescent="0.2">
      <c r="D167" s="311"/>
      <c r="E167" s="316"/>
      <c r="F167" s="301" t="str">
        <f t="shared" si="23"/>
        <v>INVALID</v>
      </c>
      <c r="G167" s="251"/>
      <c r="H167" s="251"/>
      <c r="I167" s="251"/>
      <c r="J167" s="251"/>
      <c r="K167" s="251"/>
      <c r="L167" s="251"/>
      <c r="M167" s="238" t="str">
        <f t="shared" si="24"/>
        <v>Not a SBITA</v>
      </c>
      <c r="N167" s="321"/>
      <c r="AA167" s="238">
        <f t="shared" si="25"/>
        <v>0</v>
      </c>
      <c r="AB167" s="238">
        <f t="shared" si="26"/>
        <v>0</v>
      </c>
      <c r="AC167" s="238">
        <f t="shared" si="27"/>
        <v>0</v>
      </c>
      <c r="AD167" s="238">
        <f t="shared" si="28"/>
        <v>0</v>
      </c>
      <c r="AG167" s="238">
        <f t="shared" si="22"/>
        <v>0</v>
      </c>
      <c r="AM167" s="322"/>
      <c r="AO167" s="305"/>
      <c r="AP167" s="322"/>
      <c r="AR167" s="322"/>
      <c r="AV167" s="238" t="b">
        <f t="shared" si="29"/>
        <v>0</v>
      </c>
      <c r="AW167" s="238">
        <f t="shared" si="30"/>
        <v>0</v>
      </c>
    </row>
    <row r="168" spans="4:49" x14ac:dyDescent="0.2">
      <c r="D168" s="311"/>
      <c r="E168" s="316"/>
      <c r="F168" s="301" t="str">
        <f t="shared" si="23"/>
        <v>INVALID</v>
      </c>
      <c r="G168" s="251"/>
      <c r="H168" s="251"/>
      <c r="I168" s="251"/>
      <c r="J168" s="251"/>
      <c r="K168" s="251"/>
      <c r="L168" s="251"/>
      <c r="M168" s="238" t="str">
        <f t="shared" si="24"/>
        <v>Not a SBITA</v>
      </c>
      <c r="N168" s="321"/>
      <c r="AA168" s="238">
        <f t="shared" si="25"/>
        <v>0</v>
      </c>
      <c r="AB168" s="238">
        <f t="shared" si="26"/>
        <v>0</v>
      </c>
      <c r="AC168" s="238">
        <f t="shared" si="27"/>
        <v>0</v>
      </c>
      <c r="AD168" s="238">
        <f t="shared" si="28"/>
        <v>0</v>
      </c>
      <c r="AG168" s="238">
        <f t="shared" si="22"/>
        <v>0</v>
      </c>
      <c r="AM168" s="322"/>
      <c r="AO168" s="305"/>
      <c r="AP168" s="322"/>
      <c r="AR168" s="322"/>
      <c r="AV168" s="238" t="b">
        <f t="shared" si="29"/>
        <v>0</v>
      </c>
      <c r="AW168" s="238">
        <f t="shared" si="30"/>
        <v>0</v>
      </c>
    </row>
    <row r="169" spans="4:49" x14ac:dyDescent="0.2">
      <c r="D169" s="311"/>
      <c r="E169" s="316"/>
      <c r="F169" s="301" t="str">
        <f t="shared" si="23"/>
        <v>INVALID</v>
      </c>
      <c r="G169" s="251"/>
      <c r="H169" s="251"/>
      <c r="I169" s="251"/>
      <c r="J169" s="251"/>
      <c r="K169" s="251"/>
      <c r="L169" s="251"/>
      <c r="M169" s="238" t="str">
        <f t="shared" si="24"/>
        <v>Not a SBITA</v>
      </c>
      <c r="N169" s="321"/>
      <c r="AA169" s="238">
        <f t="shared" si="25"/>
        <v>0</v>
      </c>
      <c r="AB169" s="238">
        <f t="shared" si="26"/>
        <v>0</v>
      </c>
      <c r="AC169" s="238">
        <f t="shared" si="27"/>
        <v>0</v>
      </c>
      <c r="AD169" s="238">
        <f t="shared" si="28"/>
        <v>0</v>
      </c>
      <c r="AG169" s="238">
        <f t="shared" si="22"/>
        <v>0</v>
      </c>
      <c r="AM169" s="322"/>
      <c r="AO169" s="305"/>
      <c r="AP169" s="322"/>
      <c r="AR169" s="322"/>
      <c r="AV169" s="238" t="b">
        <f t="shared" si="29"/>
        <v>0</v>
      </c>
      <c r="AW169" s="238">
        <f t="shared" si="30"/>
        <v>0</v>
      </c>
    </row>
    <row r="170" spans="4:49" x14ac:dyDescent="0.2">
      <c r="D170" s="311"/>
      <c r="E170" s="316"/>
      <c r="F170" s="301" t="str">
        <f t="shared" si="23"/>
        <v>INVALID</v>
      </c>
      <c r="G170" s="251"/>
      <c r="H170" s="251"/>
      <c r="I170" s="251"/>
      <c r="J170" s="251"/>
      <c r="K170" s="251"/>
      <c r="L170" s="251"/>
      <c r="M170" s="238" t="str">
        <f t="shared" si="24"/>
        <v>Not a SBITA</v>
      </c>
      <c r="N170" s="321"/>
      <c r="AA170" s="238">
        <f t="shared" si="25"/>
        <v>0</v>
      </c>
      <c r="AB170" s="238">
        <f t="shared" si="26"/>
        <v>0</v>
      </c>
      <c r="AC170" s="238">
        <f t="shared" si="27"/>
        <v>0</v>
      </c>
      <c r="AD170" s="238">
        <f t="shared" si="28"/>
        <v>0</v>
      </c>
      <c r="AG170" s="238">
        <f t="shared" si="22"/>
        <v>0</v>
      </c>
      <c r="AM170" s="322"/>
      <c r="AO170" s="305"/>
      <c r="AP170" s="322"/>
      <c r="AR170" s="322"/>
      <c r="AV170" s="238" t="b">
        <f t="shared" si="29"/>
        <v>0</v>
      </c>
      <c r="AW170" s="238">
        <f t="shared" si="30"/>
        <v>0</v>
      </c>
    </row>
    <row r="171" spans="4:49" x14ac:dyDescent="0.2">
      <c r="D171" s="311"/>
      <c r="E171" s="316"/>
      <c r="F171" s="301" t="str">
        <f t="shared" si="23"/>
        <v>INVALID</v>
      </c>
      <c r="G171" s="251"/>
      <c r="H171" s="251"/>
      <c r="I171" s="251"/>
      <c r="J171" s="251"/>
      <c r="K171" s="251"/>
      <c r="L171" s="251"/>
      <c r="M171" s="238" t="str">
        <f t="shared" si="24"/>
        <v>Not a SBITA</v>
      </c>
      <c r="N171" s="321"/>
      <c r="AA171" s="238">
        <f t="shared" si="25"/>
        <v>0</v>
      </c>
      <c r="AB171" s="238">
        <f t="shared" si="26"/>
        <v>0</v>
      </c>
      <c r="AC171" s="238">
        <f t="shared" si="27"/>
        <v>0</v>
      </c>
      <c r="AD171" s="238">
        <f t="shared" si="28"/>
        <v>0</v>
      </c>
      <c r="AG171" s="238">
        <f t="shared" si="22"/>
        <v>0</v>
      </c>
      <c r="AM171" s="322"/>
      <c r="AO171" s="305"/>
      <c r="AP171" s="322"/>
      <c r="AR171" s="322"/>
      <c r="AV171" s="238" t="b">
        <f t="shared" si="29"/>
        <v>0</v>
      </c>
      <c r="AW171" s="238">
        <f t="shared" si="30"/>
        <v>0</v>
      </c>
    </row>
    <row r="172" spans="4:49" x14ac:dyDescent="0.2">
      <c r="D172" s="311"/>
      <c r="E172" s="316"/>
      <c r="F172" s="301" t="str">
        <f t="shared" si="23"/>
        <v>INVALID</v>
      </c>
      <c r="G172" s="251"/>
      <c r="H172" s="251"/>
      <c r="I172" s="251"/>
      <c r="J172" s="251"/>
      <c r="K172" s="251"/>
      <c r="L172" s="251"/>
      <c r="M172" s="238" t="str">
        <f t="shared" si="24"/>
        <v>Not a SBITA</v>
      </c>
      <c r="N172" s="321"/>
      <c r="AA172" s="238">
        <f t="shared" si="25"/>
        <v>0</v>
      </c>
      <c r="AB172" s="238">
        <f t="shared" si="26"/>
        <v>0</v>
      </c>
      <c r="AC172" s="238">
        <f t="shared" si="27"/>
        <v>0</v>
      </c>
      <c r="AD172" s="238">
        <f t="shared" si="28"/>
        <v>0</v>
      </c>
      <c r="AG172" s="238">
        <f t="shared" si="22"/>
        <v>0</v>
      </c>
      <c r="AM172" s="322"/>
      <c r="AO172" s="305"/>
      <c r="AP172" s="322"/>
      <c r="AR172" s="322"/>
      <c r="AV172" s="238" t="b">
        <f t="shared" si="29"/>
        <v>0</v>
      </c>
      <c r="AW172" s="238">
        <f t="shared" si="30"/>
        <v>0</v>
      </c>
    </row>
    <row r="173" spans="4:49" x14ac:dyDescent="0.2">
      <c r="D173" s="311"/>
      <c r="E173" s="316"/>
      <c r="F173" s="301" t="str">
        <f t="shared" si="23"/>
        <v>INVALID</v>
      </c>
      <c r="G173" s="251"/>
      <c r="H173" s="251"/>
      <c r="I173" s="251"/>
      <c r="J173" s="251"/>
      <c r="K173" s="251"/>
      <c r="L173" s="251"/>
      <c r="M173" s="238" t="str">
        <f t="shared" si="24"/>
        <v>Not a SBITA</v>
      </c>
      <c r="N173" s="321"/>
      <c r="AA173" s="238">
        <f t="shared" si="25"/>
        <v>0</v>
      </c>
      <c r="AB173" s="238">
        <f t="shared" si="26"/>
        <v>0</v>
      </c>
      <c r="AC173" s="238">
        <f t="shared" si="27"/>
        <v>0</v>
      </c>
      <c r="AD173" s="238">
        <f t="shared" si="28"/>
        <v>0</v>
      </c>
      <c r="AG173" s="238">
        <f t="shared" si="22"/>
        <v>0</v>
      </c>
      <c r="AM173" s="322"/>
      <c r="AO173" s="305"/>
      <c r="AP173" s="322"/>
      <c r="AR173" s="322"/>
      <c r="AV173" s="238" t="b">
        <f t="shared" si="29"/>
        <v>0</v>
      </c>
      <c r="AW173" s="238">
        <f t="shared" si="30"/>
        <v>0</v>
      </c>
    </row>
    <row r="174" spans="4:49" x14ac:dyDescent="0.2">
      <c r="D174" s="311"/>
      <c r="E174" s="316"/>
      <c r="F174" s="301" t="str">
        <f t="shared" si="23"/>
        <v>INVALID</v>
      </c>
      <c r="G174" s="251"/>
      <c r="H174" s="251"/>
      <c r="I174" s="251"/>
      <c r="J174" s="251"/>
      <c r="K174" s="251"/>
      <c r="L174" s="251"/>
      <c r="M174" s="238" t="str">
        <f t="shared" si="24"/>
        <v>Not a SBITA</v>
      </c>
      <c r="N174" s="321"/>
      <c r="AA174" s="238">
        <f t="shared" si="25"/>
        <v>0</v>
      </c>
      <c r="AB174" s="238">
        <f t="shared" si="26"/>
        <v>0</v>
      </c>
      <c r="AC174" s="238">
        <f t="shared" si="27"/>
        <v>0</v>
      </c>
      <c r="AD174" s="238">
        <f t="shared" si="28"/>
        <v>0</v>
      </c>
      <c r="AG174" s="238">
        <f t="shared" si="22"/>
        <v>0</v>
      </c>
      <c r="AM174" s="322"/>
      <c r="AO174" s="305"/>
      <c r="AP174" s="322"/>
      <c r="AR174" s="322"/>
      <c r="AV174" s="238" t="b">
        <f t="shared" si="29"/>
        <v>0</v>
      </c>
      <c r="AW174" s="238">
        <f t="shared" si="30"/>
        <v>0</v>
      </c>
    </row>
    <row r="175" spans="4:49" x14ac:dyDescent="0.2">
      <c r="D175" s="311"/>
      <c r="E175" s="316"/>
      <c r="F175" s="301" t="str">
        <f t="shared" si="23"/>
        <v>INVALID</v>
      </c>
      <c r="G175" s="251"/>
      <c r="H175" s="251"/>
      <c r="I175" s="251"/>
      <c r="J175" s="251"/>
      <c r="K175" s="251"/>
      <c r="L175" s="251"/>
      <c r="M175" s="238" t="str">
        <f t="shared" si="24"/>
        <v>Not a SBITA</v>
      </c>
      <c r="N175" s="321"/>
      <c r="AA175" s="238">
        <f t="shared" si="25"/>
        <v>0</v>
      </c>
      <c r="AB175" s="238">
        <f t="shared" si="26"/>
        <v>0</v>
      </c>
      <c r="AC175" s="238">
        <f t="shared" si="27"/>
        <v>0</v>
      </c>
      <c r="AD175" s="238">
        <f t="shared" si="28"/>
        <v>0</v>
      </c>
      <c r="AG175" s="238">
        <f t="shared" si="22"/>
        <v>0</v>
      </c>
      <c r="AM175" s="322"/>
      <c r="AO175" s="305"/>
      <c r="AP175" s="322"/>
      <c r="AR175" s="322"/>
      <c r="AV175" s="238" t="b">
        <f t="shared" si="29"/>
        <v>0</v>
      </c>
      <c r="AW175" s="238">
        <f t="shared" si="30"/>
        <v>0</v>
      </c>
    </row>
    <row r="176" spans="4:49" x14ac:dyDescent="0.2">
      <c r="D176" s="311"/>
      <c r="E176" s="316"/>
      <c r="F176" s="301" t="str">
        <f t="shared" si="23"/>
        <v>INVALID</v>
      </c>
      <c r="G176" s="251"/>
      <c r="H176" s="251"/>
      <c r="I176" s="251"/>
      <c r="J176" s="251"/>
      <c r="K176" s="251"/>
      <c r="L176" s="251"/>
      <c r="M176" s="238" t="str">
        <f t="shared" si="24"/>
        <v>Not a SBITA</v>
      </c>
      <c r="N176" s="321"/>
      <c r="AA176" s="238">
        <f t="shared" si="25"/>
        <v>0</v>
      </c>
      <c r="AB176" s="238">
        <f t="shared" si="26"/>
        <v>0</v>
      </c>
      <c r="AC176" s="238">
        <f t="shared" si="27"/>
        <v>0</v>
      </c>
      <c r="AD176" s="238">
        <f t="shared" si="28"/>
        <v>0</v>
      </c>
      <c r="AG176" s="238">
        <f t="shared" si="22"/>
        <v>0</v>
      </c>
      <c r="AM176" s="322"/>
      <c r="AO176" s="305"/>
      <c r="AP176" s="322"/>
      <c r="AR176" s="322"/>
      <c r="AV176" s="238" t="b">
        <f t="shared" si="29"/>
        <v>0</v>
      </c>
      <c r="AW176" s="238">
        <f t="shared" si="30"/>
        <v>0</v>
      </c>
    </row>
    <row r="177" spans="4:49" x14ac:dyDescent="0.2">
      <c r="D177" s="311"/>
      <c r="E177" s="316"/>
      <c r="F177" s="301" t="str">
        <f t="shared" si="23"/>
        <v>INVALID</v>
      </c>
      <c r="G177" s="251"/>
      <c r="H177" s="251"/>
      <c r="I177" s="251"/>
      <c r="J177" s="251"/>
      <c r="K177" s="251"/>
      <c r="L177" s="251"/>
      <c r="M177" s="238" t="str">
        <f t="shared" si="24"/>
        <v>Not a SBITA</v>
      </c>
      <c r="N177" s="321"/>
      <c r="AA177" s="238">
        <f t="shared" si="25"/>
        <v>0</v>
      </c>
      <c r="AB177" s="238">
        <f t="shared" si="26"/>
        <v>0</v>
      </c>
      <c r="AC177" s="238">
        <f t="shared" si="27"/>
        <v>0</v>
      </c>
      <c r="AD177" s="238">
        <f t="shared" si="28"/>
        <v>0</v>
      </c>
      <c r="AG177" s="238">
        <f t="shared" si="22"/>
        <v>0</v>
      </c>
      <c r="AM177" s="322"/>
      <c r="AO177" s="305"/>
      <c r="AP177" s="322"/>
      <c r="AR177" s="322"/>
      <c r="AV177" s="238" t="b">
        <f t="shared" si="29"/>
        <v>0</v>
      </c>
      <c r="AW177" s="238">
        <f t="shared" si="30"/>
        <v>0</v>
      </c>
    </row>
    <row r="178" spans="4:49" x14ac:dyDescent="0.2">
      <c r="D178" s="311"/>
      <c r="E178" s="316"/>
      <c r="F178" s="301" t="str">
        <f t="shared" si="23"/>
        <v>INVALID</v>
      </c>
      <c r="G178" s="251"/>
      <c r="H178" s="251"/>
      <c r="I178" s="251"/>
      <c r="J178" s="251"/>
      <c r="K178" s="251"/>
      <c r="L178" s="251"/>
      <c r="M178" s="238" t="str">
        <f t="shared" si="24"/>
        <v>Not a SBITA</v>
      </c>
      <c r="N178" s="321"/>
      <c r="AA178" s="238">
        <f t="shared" si="25"/>
        <v>0</v>
      </c>
      <c r="AB178" s="238">
        <f t="shared" si="26"/>
        <v>0</v>
      </c>
      <c r="AC178" s="238">
        <f t="shared" si="27"/>
        <v>0</v>
      </c>
      <c r="AD178" s="238">
        <f t="shared" si="28"/>
        <v>0</v>
      </c>
      <c r="AG178" s="238">
        <f t="shared" si="22"/>
        <v>0</v>
      </c>
      <c r="AM178" s="322"/>
      <c r="AO178" s="305"/>
      <c r="AP178" s="322"/>
      <c r="AR178" s="322"/>
      <c r="AV178" s="238" t="b">
        <f t="shared" si="29"/>
        <v>0</v>
      </c>
      <c r="AW178" s="238">
        <f t="shared" si="30"/>
        <v>0</v>
      </c>
    </row>
    <row r="179" spans="4:49" x14ac:dyDescent="0.2">
      <c r="D179" s="311"/>
      <c r="E179" s="316"/>
      <c r="F179" s="301" t="str">
        <f t="shared" si="23"/>
        <v>INVALID</v>
      </c>
      <c r="G179" s="251"/>
      <c r="H179" s="251"/>
      <c r="I179" s="251"/>
      <c r="J179" s="251"/>
      <c r="K179" s="251"/>
      <c r="L179" s="251"/>
      <c r="M179" s="238" t="str">
        <f t="shared" si="24"/>
        <v>Not a SBITA</v>
      </c>
      <c r="N179" s="321"/>
      <c r="AA179" s="238">
        <f t="shared" si="25"/>
        <v>0</v>
      </c>
      <c r="AB179" s="238">
        <f t="shared" si="26"/>
        <v>0</v>
      </c>
      <c r="AC179" s="238">
        <f t="shared" si="27"/>
        <v>0</v>
      </c>
      <c r="AD179" s="238">
        <f t="shared" si="28"/>
        <v>0</v>
      </c>
      <c r="AG179" s="238">
        <f t="shared" si="22"/>
        <v>0</v>
      </c>
      <c r="AM179" s="322"/>
      <c r="AO179" s="305"/>
      <c r="AP179" s="322"/>
      <c r="AR179" s="322"/>
      <c r="AV179" s="238" t="b">
        <f t="shared" si="29"/>
        <v>0</v>
      </c>
      <c r="AW179" s="238">
        <f t="shared" si="30"/>
        <v>0</v>
      </c>
    </row>
    <row r="180" spans="4:49" x14ac:dyDescent="0.2">
      <c r="D180" s="311"/>
      <c r="E180" s="316"/>
      <c r="F180" s="301" t="str">
        <f t="shared" si="23"/>
        <v>INVALID</v>
      </c>
      <c r="G180" s="251"/>
      <c r="H180" s="251"/>
      <c r="I180" s="251"/>
      <c r="J180" s="251"/>
      <c r="K180" s="251"/>
      <c r="L180" s="251"/>
      <c r="M180" s="238" t="str">
        <f t="shared" si="24"/>
        <v>Not a SBITA</v>
      </c>
      <c r="N180" s="321"/>
      <c r="AA180" s="238">
        <f t="shared" si="25"/>
        <v>0</v>
      </c>
      <c r="AB180" s="238">
        <f t="shared" si="26"/>
        <v>0</v>
      </c>
      <c r="AC180" s="238">
        <f t="shared" si="27"/>
        <v>0</v>
      </c>
      <c r="AD180" s="238">
        <f t="shared" si="28"/>
        <v>0</v>
      </c>
      <c r="AG180" s="238">
        <f t="shared" si="22"/>
        <v>0</v>
      </c>
      <c r="AM180" s="322"/>
      <c r="AO180" s="305"/>
      <c r="AP180" s="322"/>
      <c r="AR180" s="322"/>
      <c r="AV180" s="238" t="b">
        <f t="shared" si="29"/>
        <v>0</v>
      </c>
      <c r="AW180" s="238">
        <f t="shared" si="30"/>
        <v>0</v>
      </c>
    </row>
    <row r="181" spans="4:49" x14ac:dyDescent="0.2">
      <c r="D181" s="311"/>
      <c r="E181" s="316"/>
      <c r="F181" s="301" t="str">
        <f t="shared" si="23"/>
        <v>INVALID</v>
      </c>
      <c r="G181" s="251"/>
      <c r="H181" s="251"/>
      <c r="I181" s="251"/>
      <c r="J181" s="251"/>
      <c r="K181" s="251"/>
      <c r="L181" s="251"/>
      <c r="M181" s="238" t="str">
        <f t="shared" si="24"/>
        <v>Not a SBITA</v>
      </c>
      <c r="N181" s="321"/>
      <c r="AA181" s="238">
        <f t="shared" si="25"/>
        <v>0</v>
      </c>
      <c r="AB181" s="238">
        <f t="shared" si="26"/>
        <v>0</v>
      </c>
      <c r="AC181" s="238">
        <f t="shared" si="27"/>
        <v>0</v>
      </c>
      <c r="AD181" s="238">
        <f t="shared" si="28"/>
        <v>0</v>
      </c>
      <c r="AG181" s="238">
        <f t="shared" si="22"/>
        <v>0</v>
      </c>
      <c r="AM181" s="322"/>
      <c r="AO181" s="305"/>
      <c r="AP181" s="322"/>
      <c r="AR181" s="322"/>
      <c r="AV181" s="238" t="b">
        <f t="shared" si="29"/>
        <v>0</v>
      </c>
      <c r="AW181" s="238">
        <f t="shared" si="30"/>
        <v>0</v>
      </c>
    </row>
    <row r="182" spans="4:49" x14ac:dyDescent="0.2">
      <c r="D182" s="311"/>
      <c r="E182" s="316"/>
      <c r="F182" s="301" t="str">
        <f t="shared" si="23"/>
        <v>INVALID</v>
      </c>
      <c r="G182" s="251"/>
      <c r="H182" s="251"/>
      <c r="I182" s="251"/>
      <c r="J182" s="251"/>
      <c r="K182" s="251"/>
      <c r="L182" s="251"/>
      <c r="M182" s="238" t="str">
        <f t="shared" si="24"/>
        <v>Not a SBITA</v>
      </c>
      <c r="N182" s="321"/>
      <c r="AA182" s="238">
        <f t="shared" si="25"/>
        <v>0</v>
      </c>
      <c r="AB182" s="238">
        <f t="shared" si="26"/>
        <v>0</v>
      </c>
      <c r="AC182" s="238">
        <f t="shared" si="27"/>
        <v>0</v>
      </c>
      <c r="AD182" s="238">
        <f t="shared" si="28"/>
        <v>0</v>
      </c>
      <c r="AG182" s="238">
        <f t="shared" si="22"/>
        <v>0</v>
      </c>
      <c r="AM182" s="322"/>
      <c r="AO182" s="305"/>
      <c r="AP182" s="322"/>
      <c r="AR182" s="322"/>
      <c r="AV182" s="238" t="b">
        <f t="shared" si="29"/>
        <v>0</v>
      </c>
      <c r="AW182" s="238">
        <f t="shared" si="30"/>
        <v>0</v>
      </c>
    </row>
    <row r="183" spans="4:49" x14ac:dyDescent="0.2">
      <c r="D183" s="311"/>
      <c r="E183" s="316"/>
      <c r="F183" s="301" t="str">
        <f t="shared" si="23"/>
        <v>INVALID</v>
      </c>
      <c r="G183" s="251"/>
      <c r="H183" s="251"/>
      <c r="I183" s="251"/>
      <c r="J183" s="251"/>
      <c r="K183" s="251"/>
      <c r="L183" s="251"/>
      <c r="M183" s="238" t="str">
        <f t="shared" si="24"/>
        <v>Not a SBITA</v>
      </c>
      <c r="N183" s="321"/>
      <c r="AA183" s="238">
        <f t="shared" si="25"/>
        <v>0</v>
      </c>
      <c r="AB183" s="238">
        <f t="shared" si="26"/>
        <v>0</v>
      </c>
      <c r="AC183" s="238">
        <f t="shared" si="27"/>
        <v>0</v>
      </c>
      <c r="AD183" s="238">
        <f t="shared" si="28"/>
        <v>0</v>
      </c>
      <c r="AG183" s="238">
        <f t="shared" si="22"/>
        <v>0</v>
      </c>
      <c r="AM183" s="322"/>
      <c r="AO183" s="305"/>
      <c r="AP183" s="322"/>
      <c r="AR183" s="322"/>
      <c r="AV183" s="238" t="b">
        <f t="shared" si="29"/>
        <v>0</v>
      </c>
      <c r="AW183" s="238">
        <f t="shared" si="30"/>
        <v>0</v>
      </c>
    </row>
    <row r="184" spans="4:49" x14ac:dyDescent="0.2">
      <c r="D184" s="311"/>
      <c r="E184" s="316"/>
      <c r="F184" s="301" t="str">
        <f t="shared" si="23"/>
        <v>INVALID</v>
      </c>
      <c r="G184" s="251"/>
      <c r="H184" s="251"/>
      <c r="I184" s="251"/>
      <c r="J184" s="251"/>
      <c r="K184" s="251"/>
      <c r="L184" s="251"/>
      <c r="M184" s="238" t="str">
        <f t="shared" si="24"/>
        <v>Not a SBITA</v>
      </c>
      <c r="N184" s="321"/>
      <c r="AA184" s="238">
        <f t="shared" si="25"/>
        <v>0</v>
      </c>
      <c r="AB184" s="238">
        <f t="shared" si="26"/>
        <v>0</v>
      </c>
      <c r="AC184" s="238">
        <f t="shared" si="27"/>
        <v>0</v>
      </c>
      <c r="AD184" s="238">
        <f t="shared" si="28"/>
        <v>0</v>
      </c>
      <c r="AG184" s="238">
        <f t="shared" si="22"/>
        <v>0</v>
      </c>
      <c r="AM184" s="322"/>
      <c r="AO184" s="305"/>
      <c r="AP184" s="322"/>
      <c r="AR184" s="322"/>
      <c r="AV184" s="238" t="b">
        <f t="shared" si="29"/>
        <v>0</v>
      </c>
      <c r="AW184" s="238">
        <f t="shared" si="30"/>
        <v>0</v>
      </c>
    </row>
    <row r="185" spans="4:49" x14ac:dyDescent="0.2">
      <c r="D185" s="311"/>
      <c r="E185" s="316"/>
      <c r="F185" s="301" t="str">
        <f t="shared" si="23"/>
        <v>INVALID</v>
      </c>
      <c r="G185" s="251"/>
      <c r="H185" s="251"/>
      <c r="I185" s="251"/>
      <c r="J185" s="251"/>
      <c r="K185" s="251"/>
      <c r="L185" s="251"/>
      <c r="M185" s="238" t="str">
        <f t="shared" si="24"/>
        <v>Not a SBITA</v>
      </c>
      <c r="N185" s="321"/>
      <c r="AA185" s="238">
        <f t="shared" si="25"/>
        <v>0</v>
      </c>
      <c r="AB185" s="238">
        <f t="shared" si="26"/>
        <v>0</v>
      </c>
      <c r="AC185" s="238">
        <f t="shared" si="27"/>
        <v>0</v>
      </c>
      <c r="AD185" s="238">
        <f t="shared" si="28"/>
        <v>0</v>
      </c>
      <c r="AG185" s="238">
        <f t="shared" si="22"/>
        <v>0</v>
      </c>
      <c r="AM185" s="322"/>
      <c r="AO185" s="305"/>
      <c r="AP185" s="322"/>
      <c r="AR185" s="322"/>
      <c r="AV185" s="238" t="b">
        <f t="shared" si="29"/>
        <v>0</v>
      </c>
      <c r="AW185" s="238">
        <f t="shared" si="30"/>
        <v>0</v>
      </c>
    </row>
    <row r="186" spans="4:49" x14ac:dyDescent="0.2">
      <c r="D186" s="311"/>
      <c r="E186" s="316"/>
      <c r="F186" s="301" t="str">
        <f t="shared" si="23"/>
        <v>INVALID</v>
      </c>
      <c r="G186" s="251"/>
      <c r="H186" s="251"/>
      <c r="I186" s="251"/>
      <c r="J186" s="251"/>
      <c r="K186" s="251"/>
      <c r="L186" s="251"/>
      <c r="M186" s="238" t="str">
        <f t="shared" si="24"/>
        <v>Not a SBITA</v>
      </c>
      <c r="N186" s="321"/>
      <c r="AA186" s="238">
        <f t="shared" si="25"/>
        <v>0</v>
      </c>
      <c r="AB186" s="238">
        <f t="shared" si="26"/>
        <v>0</v>
      </c>
      <c r="AC186" s="238">
        <f t="shared" si="27"/>
        <v>0</v>
      </c>
      <c r="AD186" s="238">
        <f t="shared" si="28"/>
        <v>0</v>
      </c>
      <c r="AG186" s="238">
        <f t="shared" si="22"/>
        <v>0</v>
      </c>
      <c r="AM186" s="322"/>
      <c r="AO186" s="305"/>
      <c r="AP186" s="322"/>
      <c r="AR186" s="322"/>
      <c r="AV186" s="238" t="b">
        <f t="shared" si="29"/>
        <v>0</v>
      </c>
      <c r="AW186" s="238">
        <f t="shared" si="30"/>
        <v>0</v>
      </c>
    </row>
    <row r="187" spans="4:49" x14ac:dyDescent="0.2">
      <c r="D187" s="311"/>
      <c r="E187" s="316"/>
      <c r="F187" s="301" t="str">
        <f t="shared" si="23"/>
        <v>INVALID</v>
      </c>
      <c r="G187" s="251"/>
      <c r="H187" s="251"/>
      <c r="I187" s="251"/>
      <c r="J187" s="251"/>
      <c r="K187" s="251"/>
      <c r="L187" s="251"/>
      <c r="M187" s="238" t="str">
        <f t="shared" si="24"/>
        <v>Not a SBITA</v>
      </c>
      <c r="N187" s="321"/>
      <c r="AA187" s="238">
        <f t="shared" si="25"/>
        <v>0</v>
      </c>
      <c r="AB187" s="238">
        <f t="shared" si="26"/>
        <v>0</v>
      </c>
      <c r="AC187" s="238">
        <f t="shared" si="27"/>
        <v>0</v>
      </c>
      <c r="AD187" s="238">
        <f t="shared" si="28"/>
        <v>0</v>
      </c>
      <c r="AG187" s="238">
        <f t="shared" si="22"/>
        <v>0</v>
      </c>
      <c r="AM187" s="322"/>
      <c r="AO187" s="305"/>
      <c r="AP187" s="322"/>
      <c r="AR187" s="322"/>
      <c r="AV187" s="238" t="b">
        <f t="shared" si="29"/>
        <v>0</v>
      </c>
      <c r="AW187" s="238">
        <f t="shared" si="30"/>
        <v>0</v>
      </c>
    </row>
    <row r="188" spans="4:49" x14ac:dyDescent="0.2">
      <c r="D188" s="311"/>
      <c r="E188" s="316"/>
      <c r="F188" s="301" t="str">
        <f t="shared" si="23"/>
        <v>INVALID</v>
      </c>
      <c r="G188" s="251"/>
      <c r="H188" s="251"/>
      <c r="I188" s="251"/>
      <c r="J188" s="251"/>
      <c r="K188" s="251"/>
      <c r="L188" s="251"/>
      <c r="M188" s="238" t="str">
        <f t="shared" si="24"/>
        <v>Not a SBITA</v>
      </c>
      <c r="N188" s="321"/>
      <c r="AA188" s="238">
        <f t="shared" si="25"/>
        <v>0</v>
      </c>
      <c r="AB188" s="238">
        <f t="shared" si="26"/>
        <v>0</v>
      </c>
      <c r="AC188" s="238">
        <f t="shared" si="27"/>
        <v>0</v>
      </c>
      <c r="AD188" s="238">
        <f t="shared" si="28"/>
        <v>0</v>
      </c>
      <c r="AG188" s="238">
        <f t="shared" si="22"/>
        <v>0</v>
      </c>
      <c r="AM188" s="322"/>
      <c r="AO188" s="305"/>
      <c r="AP188" s="322"/>
      <c r="AR188" s="322"/>
      <c r="AV188" s="238" t="b">
        <f t="shared" si="29"/>
        <v>0</v>
      </c>
      <c r="AW188" s="238">
        <f t="shared" si="30"/>
        <v>0</v>
      </c>
    </row>
    <row r="189" spans="4:49" x14ac:dyDescent="0.2">
      <c r="D189" s="311"/>
      <c r="E189" s="316"/>
      <c r="F189" s="301" t="str">
        <f t="shared" si="23"/>
        <v>INVALID</v>
      </c>
      <c r="G189" s="251"/>
      <c r="H189" s="251"/>
      <c r="I189" s="251"/>
      <c r="J189" s="251"/>
      <c r="K189" s="251"/>
      <c r="L189" s="251"/>
      <c r="M189" s="238" t="str">
        <f t="shared" si="24"/>
        <v>Not a SBITA</v>
      </c>
      <c r="N189" s="321"/>
      <c r="AA189" s="238">
        <f t="shared" si="25"/>
        <v>0</v>
      </c>
      <c r="AB189" s="238">
        <f t="shared" si="26"/>
        <v>0</v>
      </c>
      <c r="AC189" s="238">
        <f t="shared" si="27"/>
        <v>0</v>
      </c>
      <c r="AD189" s="238">
        <f t="shared" si="28"/>
        <v>0</v>
      </c>
      <c r="AG189" s="238">
        <f t="shared" si="22"/>
        <v>0</v>
      </c>
      <c r="AM189" s="322"/>
      <c r="AO189" s="305"/>
      <c r="AP189" s="322"/>
      <c r="AR189" s="322"/>
      <c r="AV189" s="238" t="b">
        <f t="shared" si="29"/>
        <v>0</v>
      </c>
      <c r="AW189" s="238">
        <f t="shared" si="30"/>
        <v>0</v>
      </c>
    </row>
    <row r="190" spans="4:49" x14ac:dyDescent="0.2">
      <c r="D190" s="311"/>
      <c r="E190" s="316"/>
      <c r="F190" s="301" t="str">
        <f t="shared" si="23"/>
        <v>INVALID</v>
      </c>
      <c r="G190" s="251"/>
      <c r="H190" s="251"/>
      <c r="I190" s="251"/>
      <c r="J190" s="251"/>
      <c r="K190" s="251"/>
      <c r="L190" s="251"/>
      <c r="M190" s="238" t="str">
        <f t="shared" si="24"/>
        <v>Not a SBITA</v>
      </c>
      <c r="N190" s="321"/>
      <c r="AA190" s="238">
        <f t="shared" si="25"/>
        <v>0</v>
      </c>
      <c r="AB190" s="238">
        <f t="shared" si="26"/>
        <v>0</v>
      </c>
      <c r="AC190" s="238">
        <f t="shared" si="27"/>
        <v>0</v>
      </c>
      <c r="AD190" s="238">
        <f t="shared" si="28"/>
        <v>0</v>
      </c>
      <c r="AG190" s="238">
        <f t="shared" si="22"/>
        <v>0</v>
      </c>
      <c r="AM190" s="322"/>
      <c r="AO190" s="305"/>
      <c r="AP190" s="322"/>
      <c r="AR190" s="322"/>
      <c r="AV190" s="238" t="b">
        <f t="shared" si="29"/>
        <v>0</v>
      </c>
      <c r="AW190" s="238">
        <f t="shared" si="30"/>
        <v>0</v>
      </c>
    </row>
    <row r="191" spans="4:49" x14ac:dyDescent="0.2">
      <c r="D191" s="311"/>
      <c r="E191" s="316"/>
      <c r="F191" s="301" t="str">
        <f t="shared" si="23"/>
        <v>INVALID</v>
      </c>
      <c r="G191" s="251"/>
      <c r="H191" s="251"/>
      <c r="I191" s="251"/>
      <c r="J191" s="251"/>
      <c r="K191" s="251"/>
      <c r="L191" s="251"/>
      <c r="M191" s="238" t="str">
        <f t="shared" si="24"/>
        <v>Not a SBITA</v>
      </c>
      <c r="N191" s="321"/>
      <c r="AA191" s="238">
        <f t="shared" si="25"/>
        <v>0</v>
      </c>
      <c r="AB191" s="238">
        <f t="shared" si="26"/>
        <v>0</v>
      </c>
      <c r="AC191" s="238">
        <f t="shared" si="27"/>
        <v>0</v>
      </c>
      <c r="AD191" s="238">
        <f t="shared" si="28"/>
        <v>0</v>
      </c>
      <c r="AG191" s="238">
        <f t="shared" si="22"/>
        <v>0</v>
      </c>
      <c r="AM191" s="322"/>
      <c r="AO191" s="305"/>
      <c r="AP191" s="322"/>
      <c r="AR191" s="322"/>
      <c r="AV191" s="238" t="b">
        <f t="shared" si="29"/>
        <v>0</v>
      </c>
      <c r="AW191" s="238">
        <f t="shared" si="30"/>
        <v>0</v>
      </c>
    </row>
    <row r="192" spans="4:49" x14ac:dyDescent="0.2">
      <c r="D192" s="311"/>
      <c r="E192" s="316"/>
      <c r="F192" s="301" t="str">
        <f t="shared" si="23"/>
        <v>INVALID</v>
      </c>
      <c r="G192" s="251"/>
      <c r="H192" s="251"/>
      <c r="I192" s="251"/>
      <c r="J192" s="251"/>
      <c r="K192" s="251"/>
      <c r="L192" s="251"/>
      <c r="M192" s="238" t="str">
        <f t="shared" si="24"/>
        <v>Not a SBITA</v>
      </c>
      <c r="N192" s="321"/>
      <c r="AA192" s="238">
        <f t="shared" si="25"/>
        <v>0</v>
      </c>
      <c r="AB192" s="238">
        <f t="shared" si="26"/>
        <v>0</v>
      </c>
      <c r="AC192" s="238">
        <f t="shared" si="27"/>
        <v>0</v>
      </c>
      <c r="AD192" s="238">
        <f t="shared" si="28"/>
        <v>0</v>
      </c>
      <c r="AG192" s="238">
        <f t="shared" si="22"/>
        <v>0</v>
      </c>
      <c r="AM192" s="322"/>
      <c r="AO192" s="305"/>
      <c r="AP192" s="322"/>
      <c r="AR192" s="322"/>
      <c r="AV192" s="238" t="b">
        <f t="shared" si="29"/>
        <v>0</v>
      </c>
      <c r="AW192" s="238">
        <f t="shared" si="30"/>
        <v>0</v>
      </c>
    </row>
    <row r="193" spans="4:49" x14ac:dyDescent="0.2">
      <c r="D193" s="311"/>
      <c r="E193" s="316"/>
      <c r="F193" s="301" t="str">
        <f t="shared" si="23"/>
        <v>INVALID</v>
      </c>
      <c r="G193" s="251"/>
      <c r="H193" s="251"/>
      <c r="I193" s="251"/>
      <c r="J193" s="251"/>
      <c r="K193" s="251"/>
      <c r="L193" s="251"/>
      <c r="M193" s="238" t="str">
        <f t="shared" si="24"/>
        <v>Not a SBITA</v>
      </c>
      <c r="N193" s="321"/>
      <c r="AA193" s="238">
        <f t="shared" si="25"/>
        <v>0</v>
      </c>
      <c r="AB193" s="238">
        <f t="shared" si="26"/>
        <v>0</v>
      </c>
      <c r="AC193" s="238">
        <f t="shared" si="27"/>
        <v>0</v>
      </c>
      <c r="AD193" s="238">
        <f t="shared" si="28"/>
        <v>0</v>
      </c>
      <c r="AG193" s="238">
        <f t="shared" si="22"/>
        <v>0</v>
      </c>
      <c r="AM193" s="322"/>
      <c r="AO193" s="305"/>
      <c r="AP193" s="322"/>
      <c r="AR193" s="322"/>
      <c r="AV193" s="238" t="b">
        <f t="shared" si="29"/>
        <v>0</v>
      </c>
      <c r="AW193" s="238">
        <f t="shared" si="30"/>
        <v>0</v>
      </c>
    </row>
    <row r="194" spans="4:49" x14ac:dyDescent="0.2">
      <c r="D194" s="311"/>
      <c r="E194" s="316"/>
      <c r="F194" s="301" t="str">
        <f t="shared" si="23"/>
        <v>INVALID</v>
      </c>
      <c r="G194" s="251"/>
      <c r="H194" s="251"/>
      <c r="I194" s="251"/>
      <c r="J194" s="251"/>
      <c r="K194" s="251"/>
      <c r="L194" s="251"/>
      <c r="M194" s="238" t="str">
        <f t="shared" si="24"/>
        <v>Not a SBITA</v>
      </c>
      <c r="N194" s="321"/>
      <c r="AA194" s="238">
        <f t="shared" si="25"/>
        <v>0</v>
      </c>
      <c r="AB194" s="238">
        <f t="shared" si="26"/>
        <v>0</v>
      </c>
      <c r="AC194" s="238">
        <f t="shared" si="27"/>
        <v>0</v>
      </c>
      <c r="AD194" s="238">
        <f t="shared" si="28"/>
        <v>0</v>
      </c>
      <c r="AG194" s="238">
        <f t="shared" si="22"/>
        <v>0</v>
      </c>
      <c r="AM194" s="322"/>
      <c r="AO194" s="305"/>
      <c r="AP194" s="322"/>
      <c r="AR194" s="322"/>
      <c r="AV194" s="238" t="b">
        <f t="shared" si="29"/>
        <v>0</v>
      </c>
      <c r="AW194" s="238">
        <f t="shared" si="30"/>
        <v>0</v>
      </c>
    </row>
    <row r="195" spans="4:49" x14ac:dyDescent="0.2">
      <c r="D195" s="311"/>
      <c r="E195" s="316"/>
      <c r="F195" s="301" t="str">
        <f t="shared" si="23"/>
        <v>INVALID</v>
      </c>
      <c r="G195" s="251"/>
      <c r="H195" s="251"/>
      <c r="I195" s="251"/>
      <c r="J195" s="251"/>
      <c r="K195" s="251"/>
      <c r="L195" s="251"/>
      <c r="M195" s="238" t="str">
        <f t="shared" si="24"/>
        <v>Not a SBITA</v>
      </c>
      <c r="N195" s="321"/>
      <c r="AA195" s="238">
        <f t="shared" si="25"/>
        <v>0</v>
      </c>
      <c r="AB195" s="238">
        <f t="shared" si="26"/>
        <v>0</v>
      </c>
      <c r="AC195" s="238">
        <f t="shared" si="27"/>
        <v>0</v>
      </c>
      <c r="AD195" s="238">
        <f t="shared" si="28"/>
        <v>0</v>
      </c>
      <c r="AG195" s="238">
        <f t="shared" si="22"/>
        <v>0</v>
      </c>
      <c r="AM195" s="322"/>
      <c r="AO195" s="305"/>
      <c r="AP195" s="322"/>
      <c r="AR195" s="322"/>
      <c r="AV195" s="238" t="b">
        <f t="shared" si="29"/>
        <v>0</v>
      </c>
      <c r="AW195" s="238">
        <f t="shared" si="30"/>
        <v>0</v>
      </c>
    </row>
    <row r="196" spans="4:49" x14ac:dyDescent="0.2">
      <c r="D196" s="311"/>
      <c r="E196" s="316"/>
      <c r="F196" s="301" t="str">
        <f t="shared" si="23"/>
        <v>INVALID</v>
      </c>
      <c r="G196" s="251"/>
      <c r="H196" s="251"/>
      <c r="I196" s="251"/>
      <c r="J196" s="251"/>
      <c r="K196" s="251"/>
      <c r="L196" s="251"/>
      <c r="M196" s="238" t="str">
        <f t="shared" si="24"/>
        <v>Not a SBITA</v>
      </c>
      <c r="N196" s="321"/>
      <c r="AA196" s="238">
        <f t="shared" si="25"/>
        <v>0</v>
      </c>
      <c r="AB196" s="238">
        <f t="shared" si="26"/>
        <v>0</v>
      </c>
      <c r="AC196" s="238">
        <f t="shared" si="27"/>
        <v>0</v>
      </c>
      <c r="AD196" s="238">
        <f t="shared" si="28"/>
        <v>0</v>
      </c>
      <c r="AG196" s="238">
        <f t="shared" si="22"/>
        <v>0</v>
      </c>
      <c r="AM196" s="322"/>
      <c r="AO196" s="305"/>
      <c r="AP196" s="322"/>
      <c r="AR196" s="322"/>
      <c r="AV196" s="238" t="b">
        <f t="shared" si="29"/>
        <v>0</v>
      </c>
      <c r="AW196" s="238">
        <f t="shared" si="30"/>
        <v>0</v>
      </c>
    </row>
    <row r="197" spans="4:49" x14ac:dyDescent="0.2">
      <c r="D197" s="311"/>
      <c r="E197" s="316"/>
      <c r="F197" s="301" t="str">
        <f t="shared" si="23"/>
        <v>INVALID</v>
      </c>
      <c r="G197" s="251"/>
      <c r="H197" s="251"/>
      <c r="I197" s="251"/>
      <c r="J197" s="251"/>
      <c r="K197" s="251"/>
      <c r="L197" s="251"/>
      <c r="M197" s="238" t="str">
        <f t="shared" si="24"/>
        <v>Not a SBITA</v>
      </c>
      <c r="N197" s="321"/>
      <c r="AA197" s="238">
        <f t="shared" si="25"/>
        <v>0</v>
      </c>
      <c r="AB197" s="238">
        <f t="shared" si="26"/>
        <v>0</v>
      </c>
      <c r="AC197" s="238">
        <f t="shared" si="27"/>
        <v>0</v>
      </c>
      <c r="AD197" s="238">
        <f t="shared" si="28"/>
        <v>0</v>
      </c>
      <c r="AG197" s="238">
        <f t="shared" si="22"/>
        <v>0</v>
      </c>
      <c r="AM197" s="322"/>
      <c r="AO197" s="305"/>
      <c r="AP197" s="322"/>
      <c r="AR197" s="322"/>
      <c r="AV197" s="238" t="b">
        <f t="shared" si="29"/>
        <v>0</v>
      </c>
      <c r="AW197" s="238">
        <f t="shared" si="30"/>
        <v>0</v>
      </c>
    </row>
    <row r="198" spans="4:49" x14ac:dyDescent="0.2">
      <c r="D198" s="311"/>
      <c r="E198" s="316"/>
      <c r="F198" s="301" t="str">
        <f t="shared" si="23"/>
        <v>INVALID</v>
      </c>
      <c r="G198" s="251"/>
      <c r="H198" s="251"/>
      <c r="I198" s="251"/>
      <c r="J198" s="251"/>
      <c r="K198" s="251"/>
      <c r="L198" s="251"/>
      <c r="M198" s="238" t="str">
        <f t="shared" si="24"/>
        <v>Not a SBITA</v>
      </c>
      <c r="N198" s="321"/>
      <c r="AA198" s="238">
        <f t="shared" si="25"/>
        <v>0</v>
      </c>
      <c r="AB198" s="238">
        <f t="shared" si="26"/>
        <v>0</v>
      </c>
      <c r="AC198" s="238">
        <f t="shared" si="27"/>
        <v>0</v>
      </c>
      <c r="AD198" s="238">
        <f t="shared" si="28"/>
        <v>0</v>
      </c>
      <c r="AG198" s="238">
        <f t="shared" si="22"/>
        <v>0</v>
      </c>
      <c r="AM198" s="322"/>
      <c r="AO198" s="305"/>
      <c r="AP198" s="322"/>
      <c r="AR198" s="322"/>
      <c r="AV198" s="238" t="b">
        <f t="shared" si="29"/>
        <v>0</v>
      </c>
      <c r="AW198" s="238">
        <f t="shared" si="30"/>
        <v>0</v>
      </c>
    </row>
    <row r="199" spans="4:49" x14ac:dyDescent="0.2">
      <c r="D199" s="311"/>
      <c r="E199" s="316"/>
      <c r="F199" s="301" t="str">
        <f t="shared" si="23"/>
        <v>INVALID</v>
      </c>
      <c r="G199" s="251"/>
      <c r="H199" s="251"/>
      <c r="I199" s="251"/>
      <c r="J199" s="251"/>
      <c r="K199" s="251"/>
      <c r="L199" s="251"/>
      <c r="M199" s="238" t="str">
        <f t="shared" si="24"/>
        <v>Not a SBITA</v>
      </c>
      <c r="N199" s="321"/>
      <c r="AA199" s="238">
        <f t="shared" si="25"/>
        <v>0</v>
      </c>
      <c r="AB199" s="238">
        <f t="shared" si="26"/>
        <v>0</v>
      </c>
      <c r="AC199" s="238">
        <f t="shared" si="27"/>
        <v>0</v>
      </c>
      <c r="AD199" s="238">
        <f t="shared" si="28"/>
        <v>0</v>
      </c>
      <c r="AG199" s="238">
        <f t="shared" si="22"/>
        <v>0</v>
      </c>
      <c r="AM199" s="322"/>
      <c r="AO199" s="305"/>
      <c r="AP199" s="322"/>
      <c r="AR199" s="322"/>
      <c r="AV199" s="238" t="b">
        <f t="shared" si="29"/>
        <v>0</v>
      </c>
      <c r="AW199" s="238">
        <f t="shared" si="30"/>
        <v>0</v>
      </c>
    </row>
    <row r="200" spans="4:49" x14ac:dyDescent="0.2">
      <c r="D200" s="311"/>
      <c r="E200" s="316"/>
      <c r="F200" s="301" t="str">
        <f t="shared" si="23"/>
        <v>INVALID</v>
      </c>
      <c r="G200" s="251"/>
      <c r="H200" s="251"/>
      <c r="I200" s="251"/>
      <c r="J200" s="251"/>
      <c r="K200" s="251"/>
      <c r="L200" s="251"/>
      <c r="M200" s="238" t="str">
        <f t="shared" si="24"/>
        <v>Not a SBITA</v>
      </c>
      <c r="N200" s="321"/>
      <c r="AA200" s="238">
        <f t="shared" si="25"/>
        <v>0</v>
      </c>
      <c r="AB200" s="238">
        <f t="shared" si="26"/>
        <v>0</v>
      </c>
      <c r="AC200" s="238">
        <f t="shared" si="27"/>
        <v>0</v>
      </c>
      <c r="AD200" s="238">
        <f t="shared" si="28"/>
        <v>0</v>
      </c>
      <c r="AG200" s="238">
        <f t="shared" si="22"/>
        <v>0</v>
      </c>
      <c r="AM200" s="322"/>
      <c r="AO200" s="305"/>
      <c r="AP200" s="322"/>
      <c r="AR200" s="322"/>
      <c r="AV200" s="238" t="b">
        <f t="shared" si="29"/>
        <v>0</v>
      </c>
      <c r="AW200" s="238">
        <f t="shared" si="30"/>
        <v>0</v>
      </c>
    </row>
    <row r="201" spans="4:49" x14ac:dyDescent="0.2">
      <c r="D201" s="311"/>
      <c r="E201" s="316"/>
      <c r="F201" s="301" t="str">
        <f t="shared" si="23"/>
        <v>INVALID</v>
      </c>
      <c r="G201" s="251"/>
      <c r="H201" s="251"/>
      <c r="I201" s="251"/>
      <c r="J201" s="251"/>
      <c r="K201" s="251"/>
      <c r="L201" s="251"/>
      <c r="M201" s="238" t="str">
        <f t="shared" si="24"/>
        <v>Not a SBITA</v>
      </c>
      <c r="N201" s="321"/>
      <c r="AA201" s="238">
        <f t="shared" si="25"/>
        <v>0</v>
      </c>
      <c r="AB201" s="238">
        <f t="shared" si="26"/>
        <v>0</v>
      </c>
      <c r="AC201" s="238">
        <f t="shared" si="27"/>
        <v>0</v>
      </c>
      <c r="AD201" s="238">
        <f t="shared" si="28"/>
        <v>0</v>
      </c>
      <c r="AG201" s="238">
        <f t="shared" si="22"/>
        <v>0</v>
      </c>
      <c r="AM201" s="322"/>
      <c r="AO201" s="305"/>
      <c r="AP201" s="322"/>
      <c r="AR201" s="322"/>
      <c r="AV201" s="238" t="b">
        <f t="shared" si="29"/>
        <v>0</v>
      </c>
      <c r="AW201" s="238">
        <f t="shared" si="30"/>
        <v>0</v>
      </c>
    </row>
    <row r="202" spans="4:49" x14ac:dyDescent="0.2">
      <c r="D202" s="311"/>
      <c r="E202" s="316"/>
      <c r="F202" s="301" t="str">
        <f t="shared" si="23"/>
        <v>INVALID</v>
      </c>
      <c r="G202" s="251"/>
      <c r="H202" s="251"/>
      <c r="I202" s="251"/>
      <c r="J202" s="251"/>
      <c r="K202" s="251"/>
      <c r="L202" s="251"/>
      <c r="M202" s="238" t="str">
        <f t="shared" si="24"/>
        <v>Not a SBITA</v>
      </c>
      <c r="N202" s="321"/>
      <c r="AA202" s="238">
        <f t="shared" si="25"/>
        <v>0</v>
      </c>
      <c r="AB202" s="238">
        <f t="shared" si="26"/>
        <v>0</v>
      </c>
      <c r="AC202" s="238">
        <f t="shared" si="27"/>
        <v>0</v>
      </c>
      <c r="AD202" s="238">
        <f t="shared" si="28"/>
        <v>0</v>
      </c>
      <c r="AG202" s="238">
        <f t="shared" si="22"/>
        <v>0</v>
      </c>
      <c r="AM202" s="322"/>
      <c r="AO202" s="305"/>
      <c r="AP202" s="322"/>
      <c r="AR202" s="322"/>
      <c r="AV202" s="238" t="b">
        <f t="shared" si="29"/>
        <v>0</v>
      </c>
      <c r="AW202" s="238">
        <f t="shared" si="30"/>
        <v>0</v>
      </c>
    </row>
    <row r="203" spans="4:49" x14ac:dyDescent="0.2">
      <c r="D203" s="311"/>
      <c r="E203" s="316"/>
      <c r="F203" s="301" t="str">
        <f t="shared" si="23"/>
        <v>INVALID</v>
      </c>
      <c r="G203" s="251"/>
      <c r="H203" s="251"/>
      <c r="I203" s="251"/>
      <c r="J203" s="251"/>
      <c r="K203" s="251"/>
      <c r="L203" s="251"/>
      <c r="M203" s="238" t="str">
        <f t="shared" si="24"/>
        <v>Not a SBITA</v>
      </c>
      <c r="N203" s="321"/>
      <c r="AA203" s="238">
        <f t="shared" si="25"/>
        <v>0</v>
      </c>
      <c r="AB203" s="238">
        <f t="shared" si="26"/>
        <v>0</v>
      </c>
      <c r="AC203" s="238">
        <f t="shared" si="27"/>
        <v>0</v>
      </c>
      <c r="AD203" s="238">
        <f t="shared" si="28"/>
        <v>0</v>
      </c>
      <c r="AG203" s="238">
        <f t="shared" ref="AG203:AG266" si="31">IF(AE203="Monthly",AA203*12,IF(AE203="quarterly",AA203*4,IF(AE203="semiannually",AA203*2,IF(AE203="annually",AA203*1,IF(AE203="weekly",AA203*52,0)))))</f>
        <v>0</v>
      </c>
      <c r="AM203" s="322"/>
      <c r="AO203" s="305"/>
      <c r="AP203" s="322"/>
      <c r="AR203" s="322"/>
      <c r="AV203" s="238" t="b">
        <f t="shared" si="29"/>
        <v>0</v>
      </c>
      <c r="AW203" s="238">
        <f t="shared" si="30"/>
        <v>0</v>
      </c>
    </row>
    <row r="204" spans="4:49" x14ac:dyDescent="0.2">
      <c r="D204" s="311"/>
      <c r="E204" s="316"/>
      <c r="F204" s="301" t="str">
        <f t="shared" ref="F204:F267" si="32">IF(OR(E204="0100",E204="0200",E204="0300",E204="1100",E204="1200",E204="1300",E204="1400"),"GOV",IF(E204="MULTIPLE","COMPLETE COLUMN *AZ*",IF(OR(E204="2100",E204="2400",E204="2500",E204="2900",E204="6200",E204="6210"),"BTA",IF(OR(E204="3100",E204="3200",E204="3500",E204="3600",E204="3700",E204="3800"),"ISF","INVALID"))))</f>
        <v>INVALID</v>
      </c>
      <c r="G204" s="251"/>
      <c r="H204" s="251"/>
      <c r="I204" s="251"/>
      <c r="J204" s="251"/>
      <c r="K204" s="251"/>
      <c r="L204" s="251"/>
      <c r="M204" s="238" t="str">
        <f t="shared" ref="M204:M267" si="33">+IF(AND(G204="yes",H204="no", I204="no",J204 ="yes",K204="yes",L204="yes"),"SBITA","Not a SBITA")</f>
        <v>Not a SBITA</v>
      </c>
      <c r="N204" s="321"/>
      <c r="AA204" s="238">
        <f t="shared" ref="AA204:AA267" si="34">IF(AND(P204="Yes",V204="Yes"),IF(OR(Q204=W204,Q204&lt;W204),Q204,W204),+IF(AND(P204="Yes",S204="Yes"),IF(Q204&lt;W204,Q204,W204),IF(P204&lt;&gt;"No",Q204,IF(S204="yes",N204+T204,N204))))</f>
        <v>0</v>
      </c>
      <c r="AB204" s="238">
        <f t="shared" ref="AB204:AB267" si="35">+IF(AND(U204="Yes",O204="Yes"),IF(OR(Q204=W204,Q204&lt;W204),Q204,W204),N204)</f>
        <v>0</v>
      </c>
      <c r="AC204" s="238">
        <f t="shared" ref="AC204:AC267" si="36">+IF(O204=U204,MAX(Q204,W204),(IF(OR(V204="yes",P204="Yes"),MIN(Q204,W204),IF(AND(V204="Yes",P204="No"),W204,IF(AND(V204="No",P204="Yes"),Q204,0)))))</f>
        <v>0</v>
      </c>
      <c r="AD204" s="238">
        <f t="shared" ref="AD204:AD267" si="37">+IF(AND(Y204="Yes",S204="Yes"),MAX(T204,Z204),IF(AND(Y204="Yes",OR(S204="No",S204="")),Z204,IF(AND(OR(Y204="No",Y204=""),S204="Yes"),T204,0)))</f>
        <v>0</v>
      </c>
      <c r="AG204" s="238">
        <f t="shared" si="31"/>
        <v>0</v>
      </c>
      <c r="AM204" s="322"/>
      <c r="AO204" s="305"/>
      <c r="AP204" s="322"/>
      <c r="AR204" s="322"/>
      <c r="AV204" s="238" t="b">
        <f t="shared" ref="AV204:AV267" si="38">IF(M204="SBITA",+PV(AU204/(AG204/AA204),AG204,-AJ204,0,IF(AF204="Beginning",1,0)))</f>
        <v>0</v>
      </c>
      <c r="AW204" s="238">
        <f t="shared" ref="AW204:AW267" si="39">AV204+AP204+AR204</f>
        <v>0</v>
      </c>
    </row>
    <row r="205" spans="4:49" x14ac:dyDescent="0.2">
      <c r="D205" s="311"/>
      <c r="E205" s="316"/>
      <c r="F205" s="301" t="str">
        <f t="shared" si="32"/>
        <v>INVALID</v>
      </c>
      <c r="G205" s="251"/>
      <c r="H205" s="251"/>
      <c r="I205" s="251"/>
      <c r="J205" s="251"/>
      <c r="K205" s="251"/>
      <c r="L205" s="251"/>
      <c r="M205" s="238" t="str">
        <f t="shared" si="33"/>
        <v>Not a SBITA</v>
      </c>
      <c r="N205" s="321"/>
      <c r="AA205" s="238">
        <f t="shared" si="34"/>
        <v>0</v>
      </c>
      <c r="AB205" s="238">
        <f t="shared" si="35"/>
        <v>0</v>
      </c>
      <c r="AC205" s="238">
        <f t="shared" si="36"/>
        <v>0</v>
      </c>
      <c r="AD205" s="238">
        <f t="shared" si="37"/>
        <v>0</v>
      </c>
      <c r="AG205" s="238">
        <f t="shared" si="31"/>
        <v>0</v>
      </c>
      <c r="AM205" s="322"/>
      <c r="AO205" s="305"/>
      <c r="AP205" s="322"/>
      <c r="AR205" s="322"/>
      <c r="AV205" s="238" t="b">
        <f t="shared" si="38"/>
        <v>0</v>
      </c>
      <c r="AW205" s="238">
        <f t="shared" si="39"/>
        <v>0</v>
      </c>
    </row>
    <row r="206" spans="4:49" x14ac:dyDescent="0.2">
      <c r="D206" s="311"/>
      <c r="E206" s="316"/>
      <c r="F206" s="301" t="str">
        <f t="shared" si="32"/>
        <v>INVALID</v>
      </c>
      <c r="G206" s="251"/>
      <c r="H206" s="251"/>
      <c r="I206" s="251"/>
      <c r="J206" s="251"/>
      <c r="K206" s="251"/>
      <c r="L206" s="251"/>
      <c r="M206" s="238" t="str">
        <f t="shared" si="33"/>
        <v>Not a SBITA</v>
      </c>
      <c r="N206" s="321"/>
      <c r="AA206" s="238">
        <f t="shared" si="34"/>
        <v>0</v>
      </c>
      <c r="AB206" s="238">
        <f t="shared" si="35"/>
        <v>0</v>
      </c>
      <c r="AC206" s="238">
        <f t="shared" si="36"/>
        <v>0</v>
      </c>
      <c r="AD206" s="238">
        <f t="shared" si="37"/>
        <v>0</v>
      </c>
      <c r="AG206" s="238">
        <f t="shared" si="31"/>
        <v>0</v>
      </c>
      <c r="AM206" s="322"/>
      <c r="AO206" s="305"/>
      <c r="AP206" s="322"/>
      <c r="AR206" s="322"/>
      <c r="AV206" s="238" t="b">
        <f t="shared" si="38"/>
        <v>0</v>
      </c>
      <c r="AW206" s="238">
        <f t="shared" si="39"/>
        <v>0</v>
      </c>
    </row>
    <row r="207" spans="4:49" x14ac:dyDescent="0.2">
      <c r="D207" s="311"/>
      <c r="E207" s="316"/>
      <c r="F207" s="301" t="str">
        <f t="shared" si="32"/>
        <v>INVALID</v>
      </c>
      <c r="G207" s="251"/>
      <c r="H207" s="251"/>
      <c r="I207" s="251"/>
      <c r="J207" s="251"/>
      <c r="K207" s="251"/>
      <c r="L207" s="251"/>
      <c r="M207" s="238" t="str">
        <f t="shared" si="33"/>
        <v>Not a SBITA</v>
      </c>
      <c r="N207" s="321"/>
      <c r="AA207" s="238">
        <f t="shared" si="34"/>
        <v>0</v>
      </c>
      <c r="AB207" s="238">
        <f t="shared" si="35"/>
        <v>0</v>
      </c>
      <c r="AC207" s="238">
        <f t="shared" si="36"/>
        <v>0</v>
      </c>
      <c r="AD207" s="238">
        <f t="shared" si="37"/>
        <v>0</v>
      </c>
      <c r="AG207" s="238">
        <f t="shared" si="31"/>
        <v>0</v>
      </c>
      <c r="AM207" s="322"/>
      <c r="AO207" s="305"/>
      <c r="AP207" s="322"/>
      <c r="AR207" s="322"/>
      <c r="AV207" s="238" t="b">
        <f t="shared" si="38"/>
        <v>0</v>
      </c>
      <c r="AW207" s="238">
        <f t="shared" si="39"/>
        <v>0</v>
      </c>
    </row>
    <row r="208" spans="4:49" x14ac:dyDescent="0.2">
      <c r="D208" s="311"/>
      <c r="E208" s="316"/>
      <c r="F208" s="301" t="str">
        <f t="shared" si="32"/>
        <v>INVALID</v>
      </c>
      <c r="G208" s="251"/>
      <c r="H208" s="251"/>
      <c r="I208" s="251"/>
      <c r="J208" s="251"/>
      <c r="K208" s="251"/>
      <c r="L208" s="251"/>
      <c r="M208" s="238" t="str">
        <f t="shared" si="33"/>
        <v>Not a SBITA</v>
      </c>
      <c r="N208" s="321"/>
      <c r="AA208" s="238">
        <f t="shared" si="34"/>
        <v>0</v>
      </c>
      <c r="AB208" s="238">
        <f t="shared" si="35"/>
        <v>0</v>
      </c>
      <c r="AC208" s="238">
        <f t="shared" si="36"/>
        <v>0</v>
      </c>
      <c r="AD208" s="238">
        <f t="shared" si="37"/>
        <v>0</v>
      </c>
      <c r="AG208" s="238">
        <f t="shared" si="31"/>
        <v>0</v>
      </c>
      <c r="AM208" s="322"/>
      <c r="AO208" s="305"/>
      <c r="AP208" s="322"/>
      <c r="AR208" s="322"/>
      <c r="AV208" s="238" t="b">
        <f t="shared" si="38"/>
        <v>0</v>
      </c>
      <c r="AW208" s="238">
        <f t="shared" si="39"/>
        <v>0</v>
      </c>
    </row>
    <row r="209" spans="4:49" x14ac:dyDescent="0.2">
      <c r="D209" s="311"/>
      <c r="E209" s="316"/>
      <c r="F209" s="301" t="str">
        <f t="shared" si="32"/>
        <v>INVALID</v>
      </c>
      <c r="G209" s="251"/>
      <c r="H209" s="251"/>
      <c r="I209" s="251"/>
      <c r="J209" s="251"/>
      <c r="K209" s="251"/>
      <c r="L209" s="251"/>
      <c r="M209" s="238" t="str">
        <f t="shared" si="33"/>
        <v>Not a SBITA</v>
      </c>
      <c r="N209" s="321"/>
      <c r="AA209" s="238">
        <f t="shared" si="34"/>
        <v>0</v>
      </c>
      <c r="AB209" s="238">
        <f t="shared" si="35"/>
        <v>0</v>
      </c>
      <c r="AC209" s="238">
        <f t="shared" si="36"/>
        <v>0</v>
      </c>
      <c r="AD209" s="238">
        <f t="shared" si="37"/>
        <v>0</v>
      </c>
      <c r="AG209" s="238">
        <f t="shared" si="31"/>
        <v>0</v>
      </c>
      <c r="AM209" s="322"/>
      <c r="AO209" s="305"/>
      <c r="AP209" s="322"/>
      <c r="AR209" s="322"/>
      <c r="AV209" s="238" t="b">
        <f t="shared" si="38"/>
        <v>0</v>
      </c>
      <c r="AW209" s="238">
        <f t="shared" si="39"/>
        <v>0</v>
      </c>
    </row>
    <row r="210" spans="4:49" x14ac:dyDescent="0.2">
      <c r="D210" s="311"/>
      <c r="E210" s="316"/>
      <c r="F210" s="301" t="str">
        <f t="shared" si="32"/>
        <v>INVALID</v>
      </c>
      <c r="G210" s="251"/>
      <c r="H210" s="251"/>
      <c r="I210" s="251"/>
      <c r="J210" s="251"/>
      <c r="K210" s="251"/>
      <c r="L210" s="251"/>
      <c r="M210" s="238" t="str">
        <f t="shared" si="33"/>
        <v>Not a SBITA</v>
      </c>
      <c r="N210" s="321"/>
      <c r="AA210" s="238">
        <f t="shared" si="34"/>
        <v>0</v>
      </c>
      <c r="AB210" s="238">
        <f t="shared" si="35"/>
        <v>0</v>
      </c>
      <c r="AC210" s="238">
        <f t="shared" si="36"/>
        <v>0</v>
      </c>
      <c r="AD210" s="238">
        <f t="shared" si="37"/>
        <v>0</v>
      </c>
      <c r="AG210" s="238">
        <f t="shared" si="31"/>
        <v>0</v>
      </c>
      <c r="AM210" s="322"/>
      <c r="AO210" s="305"/>
      <c r="AP210" s="322"/>
      <c r="AR210" s="322"/>
      <c r="AV210" s="238" t="b">
        <f t="shared" si="38"/>
        <v>0</v>
      </c>
      <c r="AW210" s="238">
        <f t="shared" si="39"/>
        <v>0</v>
      </c>
    </row>
    <row r="211" spans="4:49" x14ac:dyDescent="0.2">
      <c r="D211" s="311"/>
      <c r="E211" s="316"/>
      <c r="F211" s="301" t="str">
        <f t="shared" si="32"/>
        <v>INVALID</v>
      </c>
      <c r="G211" s="251"/>
      <c r="H211" s="251"/>
      <c r="I211" s="251"/>
      <c r="J211" s="251"/>
      <c r="K211" s="251"/>
      <c r="L211" s="251"/>
      <c r="M211" s="238" t="str">
        <f t="shared" si="33"/>
        <v>Not a SBITA</v>
      </c>
      <c r="N211" s="321"/>
      <c r="AA211" s="238">
        <f t="shared" si="34"/>
        <v>0</v>
      </c>
      <c r="AB211" s="238">
        <f t="shared" si="35"/>
        <v>0</v>
      </c>
      <c r="AC211" s="238">
        <f t="shared" si="36"/>
        <v>0</v>
      </c>
      <c r="AD211" s="238">
        <f t="shared" si="37"/>
        <v>0</v>
      </c>
      <c r="AG211" s="238">
        <f t="shared" si="31"/>
        <v>0</v>
      </c>
      <c r="AM211" s="322"/>
      <c r="AO211" s="305"/>
      <c r="AP211" s="322"/>
      <c r="AR211" s="322"/>
      <c r="AV211" s="238" t="b">
        <f t="shared" si="38"/>
        <v>0</v>
      </c>
      <c r="AW211" s="238">
        <f t="shared" si="39"/>
        <v>0</v>
      </c>
    </row>
    <row r="212" spans="4:49" x14ac:dyDescent="0.2">
      <c r="D212" s="311"/>
      <c r="E212" s="316"/>
      <c r="F212" s="301" t="str">
        <f t="shared" si="32"/>
        <v>INVALID</v>
      </c>
      <c r="G212" s="251"/>
      <c r="H212" s="251"/>
      <c r="I212" s="251"/>
      <c r="J212" s="251"/>
      <c r="K212" s="251"/>
      <c r="L212" s="251"/>
      <c r="M212" s="238" t="str">
        <f t="shared" si="33"/>
        <v>Not a SBITA</v>
      </c>
      <c r="N212" s="321"/>
      <c r="AA212" s="238">
        <f t="shared" si="34"/>
        <v>0</v>
      </c>
      <c r="AB212" s="238">
        <f t="shared" si="35"/>
        <v>0</v>
      </c>
      <c r="AC212" s="238">
        <f t="shared" si="36"/>
        <v>0</v>
      </c>
      <c r="AD212" s="238">
        <f t="shared" si="37"/>
        <v>0</v>
      </c>
      <c r="AG212" s="238">
        <f t="shared" si="31"/>
        <v>0</v>
      </c>
      <c r="AM212" s="322"/>
      <c r="AO212" s="305"/>
      <c r="AP212" s="322"/>
      <c r="AR212" s="322"/>
      <c r="AV212" s="238" t="b">
        <f t="shared" si="38"/>
        <v>0</v>
      </c>
      <c r="AW212" s="238">
        <f t="shared" si="39"/>
        <v>0</v>
      </c>
    </row>
    <row r="213" spans="4:49" x14ac:dyDescent="0.2">
      <c r="D213" s="311"/>
      <c r="E213" s="316"/>
      <c r="F213" s="301" t="str">
        <f t="shared" si="32"/>
        <v>INVALID</v>
      </c>
      <c r="G213" s="251"/>
      <c r="H213" s="251"/>
      <c r="I213" s="251"/>
      <c r="J213" s="251"/>
      <c r="K213" s="251"/>
      <c r="L213" s="251"/>
      <c r="M213" s="238" t="str">
        <f t="shared" si="33"/>
        <v>Not a SBITA</v>
      </c>
      <c r="N213" s="321"/>
      <c r="AA213" s="238">
        <f t="shared" si="34"/>
        <v>0</v>
      </c>
      <c r="AB213" s="238">
        <f t="shared" si="35"/>
        <v>0</v>
      </c>
      <c r="AC213" s="238">
        <f t="shared" si="36"/>
        <v>0</v>
      </c>
      <c r="AD213" s="238">
        <f t="shared" si="37"/>
        <v>0</v>
      </c>
      <c r="AG213" s="238">
        <f t="shared" si="31"/>
        <v>0</v>
      </c>
      <c r="AM213" s="322"/>
      <c r="AO213" s="305"/>
      <c r="AP213" s="322"/>
      <c r="AR213" s="322"/>
      <c r="AV213" s="238" t="b">
        <f t="shared" si="38"/>
        <v>0</v>
      </c>
      <c r="AW213" s="238">
        <f t="shared" si="39"/>
        <v>0</v>
      </c>
    </row>
    <row r="214" spans="4:49" x14ac:dyDescent="0.2">
      <c r="D214" s="311"/>
      <c r="E214" s="316"/>
      <c r="F214" s="301" t="str">
        <f t="shared" si="32"/>
        <v>INVALID</v>
      </c>
      <c r="G214" s="251"/>
      <c r="H214" s="251"/>
      <c r="I214" s="251"/>
      <c r="J214" s="251"/>
      <c r="K214" s="251"/>
      <c r="L214" s="251"/>
      <c r="M214" s="238" t="str">
        <f t="shared" si="33"/>
        <v>Not a SBITA</v>
      </c>
      <c r="N214" s="321"/>
      <c r="AA214" s="238">
        <f t="shared" si="34"/>
        <v>0</v>
      </c>
      <c r="AB214" s="238">
        <f t="shared" si="35"/>
        <v>0</v>
      </c>
      <c r="AC214" s="238">
        <f t="shared" si="36"/>
        <v>0</v>
      </c>
      <c r="AD214" s="238">
        <f t="shared" si="37"/>
        <v>0</v>
      </c>
      <c r="AG214" s="238">
        <f t="shared" si="31"/>
        <v>0</v>
      </c>
      <c r="AM214" s="322"/>
      <c r="AO214" s="305"/>
      <c r="AP214" s="322"/>
      <c r="AR214" s="322"/>
      <c r="AV214" s="238" t="b">
        <f t="shared" si="38"/>
        <v>0</v>
      </c>
      <c r="AW214" s="238">
        <f t="shared" si="39"/>
        <v>0</v>
      </c>
    </row>
    <row r="215" spans="4:49" x14ac:dyDescent="0.2">
      <c r="D215" s="311"/>
      <c r="E215" s="316"/>
      <c r="F215" s="301" t="str">
        <f t="shared" si="32"/>
        <v>INVALID</v>
      </c>
      <c r="G215" s="251"/>
      <c r="H215" s="251"/>
      <c r="I215" s="251"/>
      <c r="J215" s="251"/>
      <c r="K215" s="251"/>
      <c r="L215" s="251"/>
      <c r="M215" s="238" t="str">
        <f t="shared" si="33"/>
        <v>Not a SBITA</v>
      </c>
      <c r="N215" s="321"/>
      <c r="AA215" s="238">
        <f t="shared" si="34"/>
        <v>0</v>
      </c>
      <c r="AB215" s="238">
        <f t="shared" si="35"/>
        <v>0</v>
      </c>
      <c r="AC215" s="238">
        <f t="shared" si="36"/>
        <v>0</v>
      </c>
      <c r="AD215" s="238">
        <f t="shared" si="37"/>
        <v>0</v>
      </c>
      <c r="AG215" s="238">
        <f t="shared" si="31"/>
        <v>0</v>
      </c>
      <c r="AM215" s="322"/>
      <c r="AO215" s="305"/>
      <c r="AP215" s="322"/>
      <c r="AR215" s="322"/>
      <c r="AV215" s="238" t="b">
        <f t="shared" si="38"/>
        <v>0</v>
      </c>
      <c r="AW215" s="238">
        <f t="shared" si="39"/>
        <v>0</v>
      </c>
    </row>
    <row r="216" spans="4:49" x14ac:dyDescent="0.2">
      <c r="D216" s="311"/>
      <c r="E216" s="316"/>
      <c r="F216" s="301" t="str">
        <f t="shared" si="32"/>
        <v>INVALID</v>
      </c>
      <c r="G216" s="251"/>
      <c r="H216" s="251"/>
      <c r="I216" s="251"/>
      <c r="J216" s="251"/>
      <c r="K216" s="251"/>
      <c r="L216" s="251"/>
      <c r="M216" s="238" t="str">
        <f t="shared" si="33"/>
        <v>Not a SBITA</v>
      </c>
      <c r="N216" s="321"/>
      <c r="AA216" s="238">
        <f t="shared" si="34"/>
        <v>0</v>
      </c>
      <c r="AB216" s="238">
        <f t="shared" si="35"/>
        <v>0</v>
      </c>
      <c r="AC216" s="238">
        <f t="shared" si="36"/>
        <v>0</v>
      </c>
      <c r="AD216" s="238">
        <f t="shared" si="37"/>
        <v>0</v>
      </c>
      <c r="AG216" s="238">
        <f t="shared" si="31"/>
        <v>0</v>
      </c>
      <c r="AM216" s="322"/>
      <c r="AO216" s="305"/>
      <c r="AP216" s="322"/>
      <c r="AR216" s="322"/>
      <c r="AV216" s="238" t="b">
        <f t="shared" si="38"/>
        <v>0</v>
      </c>
      <c r="AW216" s="238">
        <f t="shared" si="39"/>
        <v>0</v>
      </c>
    </row>
    <row r="217" spans="4:49" x14ac:dyDescent="0.2">
      <c r="D217" s="311"/>
      <c r="E217" s="316"/>
      <c r="F217" s="301" t="str">
        <f t="shared" si="32"/>
        <v>INVALID</v>
      </c>
      <c r="G217" s="251"/>
      <c r="H217" s="251"/>
      <c r="I217" s="251"/>
      <c r="J217" s="251"/>
      <c r="K217" s="251"/>
      <c r="L217" s="251"/>
      <c r="M217" s="238" t="str">
        <f t="shared" si="33"/>
        <v>Not a SBITA</v>
      </c>
      <c r="N217" s="321"/>
      <c r="AA217" s="238">
        <f t="shared" si="34"/>
        <v>0</v>
      </c>
      <c r="AB217" s="238">
        <f t="shared" si="35"/>
        <v>0</v>
      </c>
      <c r="AC217" s="238">
        <f t="shared" si="36"/>
        <v>0</v>
      </c>
      <c r="AD217" s="238">
        <f t="shared" si="37"/>
        <v>0</v>
      </c>
      <c r="AG217" s="238">
        <f t="shared" si="31"/>
        <v>0</v>
      </c>
      <c r="AM217" s="322"/>
      <c r="AO217" s="305"/>
      <c r="AP217" s="322"/>
      <c r="AR217" s="322"/>
      <c r="AV217" s="238" t="b">
        <f t="shared" si="38"/>
        <v>0</v>
      </c>
      <c r="AW217" s="238">
        <f t="shared" si="39"/>
        <v>0</v>
      </c>
    </row>
    <row r="218" spans="4:49" x14ac:dyDescent="0.2">
      <c r="D218" s="311"/>
      <c r="E218" s="316"/>
      <c r="F218" s="301" t="str">
        <f t="shared" si="32"/>
        <v>INVALID</v>
      </c>
      <c r="G218" s="251"/>
      <c r="H218" s="251"/>
      <c r="I218" s="251"/>
      <c r="J218" s="251"/>
      <c r="K218" s="251"/>
      <c r="L218" s="251"/>
      <c r="M218" s="238" t="str">
        <f t="shared" si="33"/>
        <v>Not a SBITA</v>
      </c>
      <c r="N218" s="321"/>
      <c r="AA218" s="238">
        <f t="shared" si="34"/>
        <v>0</v>
      </c>
      <c r="AB218" s="238">
        <f t="shared" si="35"/>
        <v>0</v>
      </c>
      <c r="AC218" s="238">
        <f t="shared" si="36"/>
        <v>0</v>
      </c>
      <c r="AD218" s="238">
        <f t="shared" si="37"/>
        <v>0</v>
      </c>
      <c r="AG218" s="238">
        <f t="shared" si="31"/>
        <v>0</v>
      </c>
      <c r="AM218" s="322"/>
      <c r="AO218" s="305"/>
      <c r="AP218" s="322"/>
      <c r="AR218" s="322"/>
      <c r="AV218" s="238" t="b">
        <f t="shared" si="38"/>
        <v>0</v>
      </c>
      <c r="AW218" s="238">
        <f t="shared" si="39"/>
        <v>0</v>
      </c>
    </row>
    <row r="219" spans="4:49" x14ac:dyDescent="0.2">
      <c r="D219" s="311"/>
      <c r="E219" s="316"/>
      <c r="F219" s="301" t="str">
        <f t="shared" si="32"/>
        <v>INVALID</v>
      </c>
      <c r="G219" s="251"/>
      <c r="H219" s="251"/>
      <c r="I219" s="251"/>
      <c r="J219" s="251"/>
      <c r="K219" s="251"/>
      <c r="L219" s="251"/>
      <c r="M219" s="238" t="str">
        <f t="shared" si="33"/>
        <v>Not a SBITA</v>
      </c>
      <c r="N219" s="321"/>
      <c r="AA219" s="238">
        <f t="shared" si="34"/>
        <v>0</v>
      </c>
      <c r="AB219" s="238">
        <f t="shared" si="35"/>
        <v>0</v>
      </c>
      <c r="AC219" s="238">
        <f t="shared" si="36"/>
        <v>0</v>
      </c>
      <c r="AD219" s="238">
        <f t="shared" si="37"/>
        <v>0</v>
      </c>
      <c r="AG219" s="238">
        <f t="shared" si="31"/>
        <v>0</v>
      </c>
      <c r="AM219" s="322"/>
      <c r="AO219" s="305"/>
      <c r="AP219" s="322"/>
      <c r="AR219" s="322"/>
      <c r="AV219" s="238" t="b">
        <f t="shared" si="38"/>
        <v>0</v>
      </c>
      <c r="AW219" s="238">
        <f t="shared" si="39"/>
        <v>0</v>
      </c>
    </row>
    <row r="220" spans="4:49" x14ac:dyDescent="0.2">
      <c r="D220" s="311"/>
      <c r="E220" s="316"/>
      <c r="F220" s="301" t="str">
        <f t="shared" si="32"/>
        <v>INVALID</v>
      </c>
      <c r="G220" s="251"/>
      <c r="H220" s="251"/>
      <c r="I220" s="251"/>
      <c r="J220" s="251"/>
      <c r="K220" s="251"/>
      <c r="L220" s="251"/>
      <c r="M220" s="238" t="str">
        <f t="shared" si="33"/>
        <v>Not a SBITA</v>
      </c>
      <c r="N220" s="321"/>
      <c r="AA220" s="238">
        <f t="shared" si="34"/>
        <v>0</v>
      </c>
      <c r="AB220" s="238">
        <f t="shared" si="35"/>
        <v>0</v>
      </c>
      <c r="AC220" s="238">
        <f t="shared" si="36"/>
        <v>0</v>
      </c>
      <c r="AD220" s="238">
        <f t="shared" si="37"/>
        <v>0</v>
      </c>
      <c r="AG220" s="238">
        <f t="shared" si="31"/>
        <v>0</v>
      </c>
      <c r="AM220" s="322"/>
      <c r="AO220" s="305"/>
      <c r="AP220" s="322"/>
      <c r="AR220" s="322"/>
      <c r="AV220" s="238" t="b">
        <f t="shared" si="38"/>
        <v>0</v>
      </c>
      <c r="AW220" s="238">
        <f t="shared" si="39"/>
        <v>0</v>
      </c>
    </row>
    <row r="221" spans="4:49" x14ac:dyDescent="0.2">
      <c r="D221" s="311"/>
      <c r="E221" s="316"/>
      <c r="F221" s="301" t="str">
        <f t="shared" si="32"/>
        <v>INVALID</v>
      </c>
      <c r="G221" s="251"/>
      <c r="H221" s="251"/>
      <c r="I221" s="251"/>
      <c r="J221" s="251"/>
      <c r="K221" s="251"/>
      <c r="L221" s="251"/>
      <c r="M221" s="238" t="str">
        <f t="shared" si="33"/>
        <v>Not a SBITA</v>
      </c>
      <c r="N221" s="321"/>
      <c r="AA221" s="238">
        <f t="shared" si="34"/>
        <v>0</v>
      </c>
      <c r="AB221" s="238">
        <f t="shared" si="35"/>
        <v>0</v>
      </c>
      <c r="AC221" s="238">
        <f t="shared" si="36"/>
        <v>0</v>
      </c>
      <c r="AD221" s="238">
        <f t="shared" si="37"/>
        <v>0</v>
      </c>
      <c r="AG221" s="238">
        <f t="shared" si="31"/>
        <v>0</v>
      </c>
      <c r="AM221" s="322"/>
      <c r="AO221" s="305"/>
      <c r="AP221" s="322"/>
      <c r="AR221" s="322"/>
      <c r="AV221" s="238" t="b">
        <f t="shared" si="38"/>
        <v>0</v>
      </c>
      <c r="AW221" s="238">
        <f t="shared" si="39"/>
        <v>0</v>
      </c>
    </row>
    <row r="222" spans="4:49" x14ac:dyDescent="0.2">
      <c r="D222" s="311"/>
      <c r="E222" s="316"/>
      <c r="F222" s="301" t="str">
        <f t="shared" si="32"/>
        <v>INVALID</v>
      </c>
      <c r="G222" s="251"/>
      <c r="H222" s="251"/>
      <c r="I222" s="251"/>
      <c r="J222" s="251"/>
      <c r="K222" s="251"/>
      <c r="L222" s="251"/>
      <c r="M222" s="238" t="str">
        <f t="shared" si="33"/>
        <v>Not a SBITA</v>
      </c>
      <c r="N222" s="321"/>
      <c r="AA222" s="238">
        <f t="shared" si="34"/>
        <v>0</v>
      </c>
      <c r="AB222" s="238">
        <f t="shared" si="35"/>
        <v>0</v>
      </c>
      <c r="AC222" s="238">
        <f t="shared" si="36"/>
        <v>0</v>
      </c>
      <c r="AD222" s="238">
        <f t="shared" si="37"/>
        <v>0</v>
      </c>
      <c r="AG222" s="238">
        <f t="shared" si="31"/>
        <v>0</v>
      </c>
      <c r="AM222" s="322"/>
      <c r="AO222" s="305"/>
      <c r="AP222" s="322"/>
      <c r="AR222" s="322"/>
      <c r="AV222" s="238" t="b">
        <f t="shared" si="38"/>
        <v>0</v>
      </c>
      <c r="AW222" s="238">
        <f t="shared" si="39"/>
        <v>0</v>
      </c>
    </row>
    <row r="223" spans="4:49" x14ac:dyDescent="0.2">
      <c r="D223" s="311"/>
      <c r="E223" s="316"/>
      <c r="F223" s="301" t="str">
        <f t="shared" si="32"/>
        <v>INVALID</v>
      </c>
      <c r="G223" s="251"/>
      <c r="H223" s="251"/>
      <c r="I223" s="251"/>
      <c r="J223" s="251"/>
      <c r="K223" s="251"/>
      <c r="L223" s="251"/>
      <c r="M223" s="238" t="str">
        <f t="shared" si="33"/>
        <v>Not a SBITA</v>
      </c>
      <c r="N223" s="321"/>
      <c r="AA223" s="238">
        <f t="shared" si="34"/>
        <v>0</v>
      </c>
      <c r="AB223" s="238">
        <f t="shared" si="35"/>
        <v>0</v>
      </c>
      <c r="AC223" s="238">
        <f t="shared" si="36"/>
        <v>0</v>
      </c>
      <c r="AD223" s="238">
        <f t="shared" si="37"/>
        <v>0</v>
      </c>
      <c r="AG223" s="238">
        <f t="shared" si="31"/>
        <v>0</v>
      </c>
      <c r="AM223" s="322"/>
      <c r="AO223" s="305"/>
      <c r="AP223" s="322"/>
      <c r="AR223" s="322"/>
      <c r="AV223" s="238" t="b">
        <f t="shared" si="38"/>
        <v>0</v>
      </c>
      <c r="AW223" s="238">
        <f t="shared" si="39"/>
        <v>0</v>
      </c>
    </row>
    <row r="224" spans="4:49" x14ac:dyDescent="0.2">
      <c r="D224" s="311"/>
      <c r="E224" s="316"/>
      <c r="F224" s="301" t="str">
        <f t="shared" si="32"/>
        <v>INVALID</v>
      </c>
      <c r="G224" s="251"/>
      <c r="H224" s="251"/>
      <c r="I224" s="251"/>
      <c r="J224" s="251"/>
      <c r="K224" s="251"/>
      <c r="L224" s="251"/>
      <c r="M224" s="238" t="str">
        <f t="shared" si="33"/>
        <v>Not a SBITA</v>
      </c>
      <c r="N224" s="321"/>
      <c r="AA224" s="238">
        <f t="shared" si="34"/>
        <v>0</v>
      </c>
      <c r="AB224" s="238">
        <f t="shared" si="35"/>
        <v>0</v>
      </c>
      <c r="AC224" s="238">
        <f t="shared" si="36"/>
        <v>0</v>
      </c>
      <c r="AD224" s="238">
        <f t="shared" si="37"/>
        <v>0</v>
      </c>
      <c r="AG224" s="238">
        <f t="shared" si="31"/>
        <v>0</v>
      </c>
      <c r="AM224" s="322"/>
      <c r="AO224" s="305"/>
      <c r="AP224" s="322"/>
      <c r="AR224" s="322"/>
      <c r="AV224" s="238" t="b">
        <f t="shared" si="38"/>
        <v>0</v>
      </c>
      <c r="AW224" s="238">
        <f t="shared" si="39"/>
        <v>0</v>
      </c>
    </row>
    <row r="225" spans="4:49" x14ac:dyDescent="0.2">
      <c r="D225" s="311"/>
      <c r="E225" s="316"/>
      <c r="F225" s="301" t="str">
        <f t="shared" si="32"/>
        <v>INVALID</v>
      </c>
      <c r="G225" s="251"/>
      <c r="H225" s="251"/>
      <c r="I225" s="251"/>
      <c r="J225" s="251"/>
      <c r="K225" s="251"/>
      <c r="L225" s="251"/>
      <c r="M225" s="238" t="str">
        <f t="shared" si="33"/>
        <v>Not a SBITA</v>
      </c>
      <c r="N225" s="321"/>
      <c r="AA225" s="238">
        <f t="shared" si="34"/>
        <v>0</v>
      </c>
      <c r="AB225" s="238">
        <f t="shared" si="35"/>
        <v>0</v>
      </c>
      <c r="AC225" s="238">
        <f t="shared" si="36"/>
        <v>0</v>
      </c>
      <c r="AD225" s="238">
        <f t="shared" si="37"/>
        <v>0</v>
      </c>
      <c r="AG225" s="238">
        <f t="shared" si="31"/>
        <v>0</v>
      </c>
      <c r="AM225" s="322"/>
      <c r="AO225" s="305"/>
      <c r="AP225" s="322"/>
      <c r="AR225" s="322"/>
      <c r="AV225" s="238" t="b">
        <f t="shared" si="38"/>
        <v>0</v>
      </c>
      <c r="AW225" s="238">
        <f t="shared" si="39"/>
        <v>0</v>
      </c>
    </row>
    <row r="226" spans="4:49" x14ac:dyDescent="0.2">
      <c r="D226" s="311"/>
      <c r="E226" s="316"/>
      <c r="F226" s="301" t="str">
        <f t="shared" si="32"/>
        <v>INVALID</v>
      </c>
      <c r="G226" s="251"/>
      <c r="H226" s="251"/>
      <c r="I226" s="251"/>
      <c r="J226" s="251"/>
      <c r="K226" s="251"/>
      <c r="L226" s="251"/>
      <c r="M226" s="238" t="str">
        <f t="shared" si="33"/>
        <v>Not a SBITA</v>
      </c>
      <c r="N226" s="321"/>
      <c r="AA226" s="238">
        <f t="shared" si="34"/>
        <v>0</v>
      </c>
      <c r="AB226" s="238">
        <f t="shared" si="35"/>
        <v>0</v>
      </c>
      <c r="AC226" s="238">
        <f t="shared" si="36"/>
        <v>0</v>
      </c>
      <c r="AD226" s="238">
        <f t="shared" si="37"/>
        <v>0</v>
      </c>
      <c r="AG226" s="238">
        <f t="shared" si="31"/>
        <v>0</v>
      </c>
      <c r="AM226" s="322"/>
      <c r="AO226" s="305"/>
      <c r="AP226" s="322"/>
      <c r="AR226" s="322"/>
      <c r="AV226" s="238" t="b">
        <f t="shared" si="38"/>
        <v>0</v>
      </c>
      <c r="AW226" s="238">
        <f t="shared" si="39"/>
        <v>0</v>
      </c>
    </row>
    <row r="227" spans="4:49" x14ac:dyDescent="0.2">
      <c r="D227" s="311"/>
      <c r="E227" s="316"/>
      <c r="F227" s="301" t="str">
        <f t="shared" si="32"/>
        <v>INVALID</v>
      </c>
      <c r="G227" s="251"/>
      <c r="H227" s="251"/>
      <c r="I227" s="251"/>
      <c r="J227" s="251"/>
      <c r="K227" s="251"/>
      <c r="L227" s="251"/>
      <c r="M227" s="238" t="str">
        <f t="shared" si="33"/>
        <v>Not a SBITA</v>
      </c>
      <c r="N227" s="321"/>
      <c r="AA227" s="238">
        <f t="shared" si="34"/>
        <v>0</v>
      </c>
      <c r="AB227" s="238">
        <f t="shared" si="35"/>
        <v>0</v>
      </c>
      <c r="AC227" s="238">
        <f t="shared" si="36"/>
        <v>0</v>
      </c>
      <c r="AD227" s="238">
        <f t="shared" si="37"/>
        <v>0</v>
      </c>
      <c r="AG227" s="238">
        <f t="shared" si="31"/>
        <v>0</v>
      </c>
      <c r="AM227" s="322"/>
      <c r="AO227" s="305"/>
      <c r="AP227" s="322"/>
      <c r="AR227" s="322"/>
      <c r="AV227" s="238" t="b">
        <f t="shared" si="38"/>
        <v>0</v>
      </c>
      <c r="AW227" s="238">
        <f t="shared" si="39"/>
        <v>0</v>
      </c>
    </row>
    <row r="228" spans="4:49" x14ac:dyDescent="0.2">
      <c r="D228" s="311"/>
      <c r="E228" s="316"/>
      <c r="F228" s="301" t="str">
        <f t="shared" si="32"/>
        <v>INVALID</v>
      </c>
      <c r="G228" s="251"/>
      <c r="H228" s="251"/>
      <c r="I228" s="251"/>
      <c r="J228" s="251"/>
      <c r="K228" s="251"/>
      <c r="L228" s="251"/>
      <c r="M228" s="238" t="str">
        <f t="shared" si="33"/>
        <v>Not a SBITA</v>
      </c>
      <c r="N228" s="321"/>
      <c r="AA228" s="238">
        <f t="shared" si="34"/>
        <v>0</v>
      </c>
      <c r="AB228" s="238">
        <f t="shared" si="35"/>
        <v>0</v>
      </c>
      <c r="AC228" s="238">
        <f t="shared" si="36"/>
        <v>0</v>
      </c>
      <c r="AD228" s="238">
        <f t="shared" si="37"/>
        <v>0</v>
      </c>
      <c r="AG228" s="238">
        <f t="shared" si="31"/>
        <v>0</v>
      </c>
      <c r="AM228" s="322"/>
      <c r="AO228" s="305"/>
      <c r="AP228" s="322"/>
      <c r="AR228" s="322"/>
      <c r="AV228" s="238" t="b">
        <f t="shared" si="38"/>
        <v>0</v>
      </c>
      <c r="AW228" s="238">
        <f t="shared" si="39"/>
        <v>0</v>
      </c>
    </row>
    <row r="229" spans="4:49" x14ac:dyDescent="0.2">
      <c r="D229" s="311"/>
      <c r="E229" s="316"/>
      <c r="F229" s="301" t="str">
        <f t="shared" si="32"/>
        <v>INVALID</v>
      </c>
      <c r="G229" s="251"/>
      <c r="H229" s="251"/>
      <c r="I229" s="251"/>
      <c r="J229" s="251"/>
      <c r="K229" s="251"/>
      <c r="L229" s="251"/>
      <c r="M229" s="238" t="str">
        <f t="shared" si="33"/>
        <v>Not a SBITA</v>
      </c>
      <c r="N229" s="321"/>
      <c r="AA229" s="238">
        <f t="shared" si="34"/>
        <v>0</v>
      </c>
      <c r="AB229" s="238">
        <f t="shared" si="35"/>
        <v>0</v>
      </c>
      <c r="AC229" s="238">
        <f t="shared" si="36"/>
        <v>0</v>
      </c>
      <c r="AD229" s="238">
        <f t="shared" si="37"/>
        <v>0</v>
      </c>
      <c r="AG229" s="238">
        <f t="shared" si="31"/>
        <v>0</v>
      </c>
      <c r="AM229" s="322"/>
      <c r="AO229" s="305"/>
      <c r="AP229" s="322"/>
      <c r="AR229" s="322"/>
      <c r="AV229" s="238" t="b">
        <f t="shared" si="38"/>
        <v>0</v>
      </c>
      <c r="AW229" s="238">
        <f t="shared" si="39"/>
        <v>0</v>
      </c>
    </row>
    <row r="230" spans="4:49" x14ac:dyDescent="0.2">
      <c r="D230" s="311"/>
      <c r="E230" s="316"/>
      <c r="F230" s="301" t="str">
        <f t="shared" si="32"/>
        <v>INVALID</v>
      </c>
      <c r="G230" s="251"/>
      <c r="H230" s="251"/>
      <c r="I230" s="251"/>
      <c r="J230" s="251"/>
      <c r="K230" s="251"/>
      <c r="L230" s="251"/>
      <c r="M230" s="238" t="str">
        <f t="shared" si="33"/>
        <v>Not a SBITA</v>
      </c>
      <c r="N230" s="321"/>
      <c r="AA230" s="238">
        <f t="shared" si="34"/>
        <v>0</v>
      </c>
      <c r="AB230" s="238">
        <f t="shared" si="35"/>
        <v>0</v>
      </c>
      <c r="AC230" s="238">
        <f t="shared" si="36"/>
        <v>0</v>
      </c>
      <c r="AD230" s="238">
        <f t="shared" si="37"/>
        <v>0</v>
      </c>
      <c r="AG230" s="238">
        <f t="shared" si="31"/>
        <v>0</v>
      </c>
      <c r="AM230" s="322"/>
      <c r="AO230" s="305"/>
      <c r="AP230" s="322"/>
      <c r="AR230" s="322"/>
      <c r="AV230" s="238" t="b">
        <f t="shared" si="38"/>
        <v>0</v>
      </c>
      <c r="AW230" s="238">
        <f t="shared" si="39"/>
        <v>0</v>
      </c>
    </row>
    <row r="231" spans="4:49" x14ac:dyDescent="0.2">
      <c r="D231" s="311"/>
      <c r="E231" s="316"/>
      <c r="F231" s="301" t="str">
        <f t="shared" si="32"/>
        <v>INVALID</v>
      </c>
      <c r="G231" s="251"/>
      <c r="H231" s="251"/>
      <c r="I231" s="251"/>
      <c r="J231" s="251"/>
      <c r="K231" s="251"/>
      <c r="L231" s="251"/>
      <c r="M231" s="238" t="str">
        <f t="shared" si="33"/>
        <v>Not a SBITA</v>
      </c>
      <c r="N231" s="321"/>
      <c r="AA231" s="238">
        <f t="shared" si="34"/>
        <v>0</v>
      </c>
      <c r="AB231" s="238">
        <f t="shared" si="35"/>
        <v>0</v>
      </c>
      <c r="AC231" s="238">
        <f t="shared" si="36"/>
        <v>0</v>
      </c>
      <c r="AD231" s="238">
        <f t="shared" si="37"/>
        <v>0</v>
      </c>
      <c r="AG231" s="238">
        <f t="shared" si="31"/>
        <v>0</v>
      </c>
      <c r="AM231" s="322"/>
      <c r="AO231" s="305"/>
      <c r="AP231" s="322"/>
      <c r="AR231" s="322"/>
      <c r="AV231" s="238" t="b">
        <f t="shared" si="38"/>
        <v>0</v>
      </c>
      <c r="AW231" s="238">
        <f t="shared" si="39"/>
        <v>0</v>
      </c>
    </row>
    <row r="232" spans="4:49" x14ac:dyDescent="0.2">
      <c r="D232" s="311"/>
      <c r="E232" s="316"/>
      <c r="F232" s="301" t="str">
        <f t="shared" si="32"/>
        <v>INVALID</v>
      </c>
      <c r="G232" s="251"/>
      <c r="H232" s="251"/>
      <c r="I232" s="251"/>
      <c r="J232" s="251"/>
      <c r="K232" s="251"/>
      <c r="L232" s="251"/>
      <c r="M232" s="238" t="str">
        <f t="shared" si="33"/>
        <v>Not a SBITA</v>
      </c>
      <c r="N232" s="321"/>
      <c r="AA232" s="238">
        <f t="shared" si="34"/>
        <v>0</v>
      </c>
      <c r="AB232" s="238">
        <f t="shared" si="35"/>
        <v>0</v>
      </c>
      <c r="AC232" s="238">
        <f t="shared" si="36"/>
        <v>0</v>
      </c>
      <c r="AD232" s="238">
        <f t="shared" si="37"/>
        <v>0</v>
      </c>
      <c r="AG232" s="238">
        <f t="shared" si="31"/>
        <v>0</v>
      </c>
      <c r="AM232" s="322"/>
      <c r="AO232" s="305"/>
      <c r="AP232" s="322"/>
      <c r="AR232" s="322"/>
      <c r="AV232" s="238" t="b">
        <f t="shared" si="38"/>
        <v>0</v>
      </c>
      <c r="AW232" s="238">
        <f t="shared" si="39"/>
        <v>0</v>
      </c>
    </row>
    <row r="233" spans="4:49" x14ac:dyDescent="0.2">
      <c r="D233" s="311"/>
      <c r="E233" s="316"/>
      <c r="F233" s="301" t="str">
        <f t="shared" si="32"/>
        <v>INVALID</v>
      </c>
      <c r="G233" s="251"/>
      <c r="H233" s="251"/>
      <c r="I233" s="251"/>
      <c r="J233" s="251"/>
      <c r="K233" s="251"/>
      <c r="L233" s="251"/>
      <c r="M233" s="238" t="str">
        <f t="shared" si="33"/>
        <v>Not a SBITA</v>
      </c>
      <c r="N233" s="321"/>
      <c r="AA233" s="238">
        <f t="shared" si="34"/>
        <v>0</v>
      </c>
      <c r="AB233" s="238">
        <f t="shared" si="35"/>
        <v>0</v>
      </c>
      <c r="AC233" s="238">
        <f t="shared" si="36"/>
        <v>0</v>
      </c>
      <c r="AD233" s="238">
        <f t="shared" si="37"/>
        <v>0</v>
      </c>
      <c r="AG233" s="238">
        <f t="shared" si="31"/>
        <v>0</v>
      </c>
      <c r="AM233" s="322"/>
      <c r="AO233" s="305"/>
      <c r="AP233" s="322"/>
      <c r="AR233" s="322"/>
      <c r="AV233" s="238" t="b">
        <f t="shared" si="38"/>
        <v>0</v>
      </c>
      <c r="AW233" s="238">
        <f t="shared" si="39"/>
        <v>0</v>
      </c>
    </row>
    <row r="234" spans="4:49" x14ac:dyDescent="0.2">
      <c r="D234" s="311"/>
      <c r="E234" s="316"/>
      <c r="F234" s="301" t="str">
        <f t="shared" si="32"/>
        <v>INVALID</v>
      </c>
      <c r="G234" s="251"/>
      <c r="H234" s="251"/>
      <c r="I234" s="251"/>
      <c r="J234" s="251"/>
      <c r="K234" s="251"/>
      <c r="L234" s="251"/>
      <c r="M234" s="238" t="str">
        <f t="shared" si="33"/>
        <v>Not a SBITA</v>
      </c>
      <c r="N234" s="321"/>
      <c r="AA234" s="238">
        <f t="shared" si="34"/>
        <v>0</v>
      </c>
      <c r="AB234" s="238">
        <f t="shared" si="35"/>
        <v>0</v>
      </c>
      <c r="AC234" s="238">
        <f t="shared" si="36"/>
        <v>0</v>
      </c>
      <c r="AD234" s="238">
        <f t="shared" si="37"/>
        <v>0</v>
      </c>
      <c r="AG234" s="238">
        <f t="shared" si="31"/>
        <v>0</v>
      </c>
      <c r="AM234" s="322"/>
      <c r="AO234" s="305"/>
      <c r="AP234" s="322"/>
      <c r="AR234" s="322"/>
      <c r="AV234" s="238" t="b">
        <f t="shared" si="38"/>
        <v>0</v>
      </c>
      <c r="AW234" s="238">
        <f t="shared" si="39"/>
        <v>0</v>
      </c>
    </row>
    <row r="235" spans="4:49" x14ac:dyDescent="0.2">
      <c r="D235" s="311"/>
      <c r="E235" s="316"/>
      <c r="F235" s="301" t="str">
        <f t="shared" si="32"/>
        <v>INVALID</v>
      </c>
      <c r="G235" s="251"/>
      <c r="H235" s="251"/>
      <c r="I235" s="251"/>
      <c r="J235" s="251"/>
      <c r="K235" s="251"/>
      <c r="L235" s="251"/>
      <c r="M235" s="238" t="str">
        <f t="shared" si="33"/>
        <v>Not a SBITA</v>
      </c>
      <c r="N235" s="321"/>
      <c r="AA235" s="238">
        <f t="shared" si="34"/>
        <v>0</v>
      </c>
      <c r="AB235" s="238">
        <f t="shared" si="35"/>
        <v>0</v>
      </c>
      <c r="AC235" s="238">
        <f t="shared" si="36"/>
        <v>0</v>
      </c>
      <c r="AD235" s="238">
        <f t="shared" si="37"/>
        <v>0</v>
      </c>
      <c r="AG235" s="238">
        <f t="shared" si="31"/>
        <v>0</v>
      </c>
      <c r="AM235" s="322"/>
      <c r="AO235" s="305"/>
      <c r="AP235" s="322"/>
      <c r="AR235" s="322"/>
      <c r="AV235" s="238" t="b">
        <f t="shared" si="38"/>
        <v>0</v>
      </c>
      <c r="AW235" s="238">
        <f t="shared" si="39"/>
        <v>0</v>
      </c>
    </row>
    <row r="236" spans="4:49" x14ac:dyDescent="0.2">
      <c r="D236" s="311"/>
      <c r="E236" s="316"/>
      <c r="F236" s="301" t="str">
        <f t="shared" si="32"/>
        <v>INVALID</v>
      </c>
      <c r="G236" s="251"/>
      <c r="H236" s="251"/>
      <c r="I236" s="251"/>
      <c r="J236" s="251"/>
      <c r="K236" s="251"/>
      <c r="L236" s="251"/>
      <c r="M236" s="238" t="str">
        <f t="shared" si="33"/>
        <v>Not a SBITA</v>
      </c>
      <c r="N236" s="321"/>
      <c r="AA236" s="238">
        <f t="shared" si="34"/>
        <v>0</v>
      </c>
      <c r="AB236" s="238">
        <f t="shared" si="35"/>
        <v>0</v>
      </c>
      <c r="AC236" s="238">
        <f t="shared" si="36"/>
        <v>0</v>
      </c>
      <c r="AD236" s="238">
        <f t="shared" si="37"/>
        <v>0</v>
      </c>
      <c r="AG236" s="238">
        <f t="shared" si="31"/>
        <v>0</v>
      </c>
      <c r="AM236" s="322"/>
      <c r="AO236" s="305"/>
      <c r="AP236" s="322"/>
      <c r="AR236" s="322"/>
      <c r="AV236" s="238" t="b">
        <f t="shared" si="38"/>
        <v>0</v>
      </c>
      <c r="AW236" s="238">
        <f t="shared" si="39"/>
        <v>0</v>
      </c>
    </row>
    <row r="237" spans="4:49" x14ac:dyDescent="0.2">
      <c r="D237" s="311"/>
      <c r="E237" s="316"/>
      <c r="F237" s="301" t="str">
        <f t="shared" si="32"/>
        <v>INVALID</v>
      </c>
      <c r="G237" s="251"/>
      <c r="H237" s="251"/>
      <c r="I237" s="251"/>
      <c r="J237" s="251"/>
      <c r="K237" s="251"/>
      <c r="L237" s="251"/>
      <c r="M237" s="238" t="str">
        <f t="shared" si="33"/>
        <v>Not a SBITA</v>
      </c>
      <c r="N237" s="321"/>
      <c r="AA237" s="238">
        <f t="shared" si="34"/>
        <v>0</v>
      </c>
      <c r="AB237" s="238">
        <f t="shared" si="35"/>
        <v>0</v>
      </c>
      <c r="AC237" s="238">
        <f t="shared" si="36"/>
        <v>0</v>
      </c>
      <c r="AD237" s="238">
        <f t="shared" si="37"/>
        <v>0</v>
      </c>
      <c r="AG237" s="238">
        <f t="shared" si="31"/>
        <v>0</v>
      </c>
      <c r="AM237" s="322"/>
      <c r="AO237" s="305"/>
      <c r="AP237" s="322"/>
      <c r="AR237" s="322"/>
      <c r="AV237" s="238" t="b">
        <f t="shared" si="38"/>
        <v>0</v>
      </c>
      <c r="AW237" s="238">
        <f t="shared" si="39"/>
        <v>0</v>
      </c>
    </row>
    <row r="238" spans="4:49" x14ac:dyDescent="0.2">
      <c r="D238" s="311"/>
      <c r="E238" s="316"/>
      <c r="F238" s="301" t="str">
        <f t="shared" si="32"/>
        <v>INVALID</v>
      </c>
      <c r="G238" s="251"/>
      <c r="H238" s="251"/>
      <c r="I238" s="251"/>
      <c r="J238" s="251"/>
      <c r="K238" s="251"/>
      <c r="L238" s="251"/>
      <c r="M238" s="238" t="str">
        <f t="shared" si="33"/>
        <v>Not a SBITA</v>
      </c>
      <c r="N238" s="321"/>
      <c r="AA238" s="238">
        <f t="shared" si="34"/>
        <v>0</v>
      </c>
      <c r="AB238" s="238">
        <f t="shared" si="35"/>
        <v>0</v>
      </c>
      <c r="AC238" s="238">
        <f t="shared" si="36"/>
        <v>0</v>
      </c>
      <c r="AD238" s="238">
        <f t="shared" si="37"/>
        <v>0</v>
      </c>
      <c r="AG238" s="238">
        <f t="shared" si="31"/>
        <v>0</v>
      </c>
      <c r="AM238" s="322"/>
      <c r="AO238" s="305"/>
      <c r="AP238" s="322"/>
      <c r="AR238" s="322"/>
      <c r="AV238" s="238" t="b">
        <f t="shared" si="38"/>
        <v>0</v>
      </c>
      <c r="AW238" s="238">
        <f t="shared" si="39"/>
        <v>0</v>
      </c>
    </row>
    <row r="239" spans="4:49" x14ac:dyDescent="0.2">
      <c r="D239" s="311"/>
      <c r="E239" s="316"/>
      <c r="F239" s="301" t="str">
        <f t="shared" si="32"/>
        <v>INVALID</v>
      </c>
      <c r="G239" s="251"/>
      <c r="H239" s="251"/>
      <c r="I239" s="251"/>
      <c r="J239" s="251"/>
      <c r="K239" s="251"/>
      <c r="L239" s="251"/>
      <c r="M239" s="238" t="str">
        <f t="shared" si="33"/>
        <v>Not a SBITA</v>
      </c>
      <c r="N239" s="321"/>
      <c r="AA239" s="238">
        <f t="shared" si="34"/>
        <v>0</v>
      </c>
      <c r="AB239" s="238">
        <f t="shared" si="35"/>
        <v>0</v>
      </c>
      <c r="AC239" s="238">
        <f t="shared" si="36"/>
        <v>0</v>
      </c>
      <c r="AD239" s="238">
        <f t="shared" si="37"/>
        <v>0</v>
      </c>
      <c r="AG239" s="238">
        <f t="shared" si="31"/>
        <v>0</v>
      </c>
      <c r="AM239" s="322"/>
      <c r="AO239" s="305"/>
      <c r="AP239" s="322"/>
      <c r="AR239" s="322"/>
      <c r="AV239" s="238" t="b">
        <f t="shared" si="38"/>
        <v>0</v>
      </c>
      <c r="AW239" s="238">
        <f t="shared" si="39"/>
        <v>0</v>
      </c>
    </row>
    <row r="240" spans="4:49" x14ac:dyDescent="0.2">
      <c r="D240" s="311"/>
      <c r="E240" s="316"/>
      <c r="F240" s="301" t="str">
        <f t="shared" si="32"/>
        <v>INVALID</v>
      </c>
      <c r="G240" s="251"/>
      <c r="H240" s="251"/>
      <c r="I240" s="251"/>
      <c r="J240" s="251"/>
      <c r="K240" s="251"/>
      <c r="L240" s="251"/>
      <c r="M240" s="238" t="str">
        <f t="shared" si="33"/>
        <v>Not a SBITA</v>
      </c>
      <c r="N240" s="321"/>
      <c r="AA240" s="238">
        <f t="shared" si="34"/>
        <v>0</v>
      </c>
      <c r="AB240" s="238">
        <f t="shared" si="35"/>
        <v>0</v>
      </c>
      <c r="AC240" s="238">
        <f t="shared" si="36"/>
        <v>0</v>
      </c>
      <c r="AD240" s="238">
        <f t="shared" si="37"/>
        <v>0</v>
      </c>
      <c r="AG240" s="238">
        <f t="shared" si="31"/>
        <v>0</v>
      </c>
      <c r="AM240" s="322"/>
      <c r="AO240" s="305"/>
      <c r="AP240" s="322"/>
      <c r="AR240" s="322"/>
      <c r="AV240" s="238" t="b">
        <f t="shared" si="38"/>
        <v>0</v>
      </c>
      <c r="AW240" s="238">
        <f t="shared" si="39"/>
        <v>0</v>
      </c>
    </row>
    <row r="241" spans="4:49" x14ac:dyDescent="0.2">
      <c r="D241" s="311"/>
      <c r="E241" s="316"/>
      <c r="F241" s="301" t="str">
        <f t="shared" si="32"/>
        <v>INVALID</v>
      </c>
      <c r="G241" s="251"/>
      <c r="H241" s="251"/>
      <c r="I241" s="251"/>
      <c r="J241" s="251"/>
      <c r="K241" s="251"/>
      <c r="L241" s="251"/>
      <c r="M241" s="238" t="str">
        <f t="shared" si="33"/>
        <v>Not a SBITA</v>
      </c>
      <c r="N241" s="321"/>
      <c r="AA241" s="238">
        <f t="shared" si="34"/>
        <v>0</v>
      </c>
      <c r="AB241" s="238">
        <f t="shared" si="35"/>
        <v>0</v>
      </c>
      <c r="AC241" s="238">
        <f t="shared" si="36"/>
        <v>0</v>
      </c>
      <c r="AD241" s="238">
        <f t="shared" si="37"/>
        <v>0</v>
      </c>
      <c r="AG241" s="238">
        <f t="shared" si="31"/>
        <v>0</v>
      </c>
      <c r="AM241" s="322"/>
      <c r="AO241" s="305"/>
      <c r="AP241" s="322"/>
      <c r="AR241" s="322"/>
      <c r="AV241" s="238" t="b">
        <f t="shared" si="38"/>
        <v>0</v>
      </c>
      <c r="AW241" s="238">
        <f t="shared" si="39"/>
        <v>0</v>
      </c>
    </row>
    <row r="242" spans="4:49" x14ac:dyDescent="0.2">
      <c r="D242" s="311"/>
      <c r="E242" s="316"/>
      <c r="F242" s="301" t="str">
        <f t="shared" si="32"/>
        <v>INVALID</v>
      </c>
      <c r="G242" s="251"/>
      <c r="H242" s="251"/>
      <c r="I242" s="251"/>
      <c r="J242" s="251"/>
      <c r="K242" s="251"/>
      <c r="L242" s="251"/>
      <c r="M242" s="238" t="str">
        <f t="shared" si="33"/>
        <v>Not a SBITA</v>
      </c>
      <c r="N242" s="321"/>
      <c r="AA242" s="238">
        <f t="shared" si="34"/>
        <v>0</v>
      </c>
      <c r="AB242" s="238">
        <f t="shared" si="35"/>
        <v>0</v>
      </c>
      <c r="AC242" s="238">
        <f t="shared" si="36"/>
        <v>0</v>
      </c>
      <c r="AD242" s="238">
        <f t="shared" si="37"/>
        <v>0</v>
      </c>
      <c r="AG242" s="238">
        <f t="shared" si="31"/>
        <v>0</v>
      </c>
      <c r="AM242" s="322"/>
      <c r="AO242" s="305"/>
      <c r="AP242" s="322"/>
      <c r="AR242" s="322"/>
      <c r="AV242" s="238" t="b">
        <f t="shared" si="38"/>
        <v>0</v>
      </c>
      <c r="AW242" s="238">
        <f t="shared" si="39"/>
        <v>0</v>
      </c>
    </row>
    <row r="243" spans="4:49" x14ac:dyDescent="0.2">
      <c r="D243" s="311"/>
      <c r="E243" s="316"/>
      <c r="F243" s="301" t="str">
        <f t="shared" si="32"/>
        <v>INVALID</v>
      </c>
      <c r="G243" s="251"/>
      <c r="H243" s="251"/>
      <c r="I243" s="251"/>
      <c r="J243" s="251"/>
      <c r="K243" s="251"/>
      <c r="L243" s="251"/>
      <c r="M243" s="238" t="str">
        <f t="shared" si="33"/>
        <v>Not a SBITA</v>
      </c>
      <c r="N243" s="321"/>
      <c r="AA243" s="238">
        <f t="shared" si="34"/>
        <v>0</v>
      </c>
      <c r="AB243" s="238">
        <f t="shared" si="35"/>
        <v>0</v>
      </c>
      <c r="AC243" s="238">
        <f t="shared" si="36"/>
        <v>0</v>
      </c>
      <c r="AD243" s="238">
        <f t="shared" si="37"/>
        <v>0</v>
      </c>
      <c r="AG243" s="238">
        <f t="shared" si="31"/>
        <v>0</v>
      </c>
      <c r="AM243" s="322"/>
      <c r="AO243" s="305"/>
      <c r="AP243" s="322"/>
      <c r="AR243" s="322"/>
      <c r="AV243" s="238" t="b">
        <f t="shared" si="38"/>
        <v>0</v>
      </c>
      <c r="AW243" s="238">
        <f t="shared" si="39"/>
        <v>0</v>
      </c>
    </row>
    <row r="244" spans="4:49" x14ac:dyDescent="0.2">
      <c r="E244" s="316"/>
      <c r="F244" s="301" t="str">
        <f t="shared" si="32"/>
        <v>INVALID</v>
      </c>
      <c r="G244" s="251"/>
      <c r="H244" s="251"/>
      <c r="I244" s="251"/>
      <c r="J244" s="251"/>
      <c r="K244" s="251"/>
      <c r="L244" s="251"/>
      <c r="M244" s="238" t="str">
        <f t="shared" si="33"/>
        <v>Not a SBITA</v>
      </c>
      <c r="N244" s="321"/>
      <c r="AA244" s="238">
        <f t="shared" si="34"/>
        <v>0</v>
      </c>
      <c r="AB244" s="238">
        <f t="shared" si="35"/>
        <v>0</v>
      </c>
      <c r="AC244" s="238">
        <f t="shared" si="36"/>
        <v>0</v>
      </c>
      <c r="AD244" s="238">
        <f t="shared" si="37"/>
        <v>0</v>
      </c>
      <c r="AG244" s="238">
        <f t="shared" si="31"/>
        <v>0</v>
      </c>
      <c r="AM244" s="322"/>
      <c r="AO244" s="305"/>
      <c r="AP244" s="322"/>
      <c r="AR244" s="322"/>
      <c r="AV244" s="238" t="b">
        <f t="shared" si="38"/>
        <v>0</v>
      </c>
      <c r="AW244" s="238">
        <f t="shared" si="39"/>
        <v>0</v>
      </c>
    </row>
    <row r="245" spans="4:49" x14ac:dyDescent="0.2">
      <c r="E245" s="316"/>
      <c r="F245" s="301" t="str">
        <f t="shared" si="32"/>
        <v>INVALID</v>
      </c>
      <c r="G245" s="251"/>
      <c r="H245" s="251"/>
      <c r="I245" s="251"/>
      <c r="J245" s="251"/>
      <c r="K245" s="251"/>
      <c r="L245" s="251"/>
      <c r="M245" s="238" t="str">
        <f t="shared" si="33"/>
        <v>Not a SBITA</v>
      </c>
      <c r="N245" s="321"/>
      <c r="AA245" s="238">
        <f t="shared" si="34"/>
        <v>0</v>
      </c>
      <c r="AB245" s="238">
        <f t="shared" si="35"/>
        <v>0</v>
      </c>
      <c r="AC245" s="238">
        <f t="shared" si="36"/>
        <v>0</v>
      </c>
      <c r="AD245" s="238">
        <f t="shared" si="37"/>
        <v>0</v>
      </c>
      <c r="AG245" s="238">
        <f t="shared" si="31"/>
        <v>0</v>
      </c>
      <c r="AM245" s="322"/>
      <c r="AO245" s="305"/>
      <c r="AP245" s="322"/>
      <c r="AR245" s="322"/>
      <c r="AV245" s="238" t="b">
        <f t="shared" si="38"/>
        <v>0</v>
      </c>
      <c r="AW245" s="238">
        <f t="shared" si="39"/>
        <v>0</v>
      </c>
    </row>
    <row r="246" spans="4:49" x14ac:dyDescent="0.2">
      <c r="E246" s="316"/>
      <c r="F246" s="301" t="str">
        <f t="shared" si="32"/>
        <v>INVALID</v>
      </c>
      <c r="G246" s="251"/>
      <c r="H246" s="251"/>
      <c r="I246" s="251"/>
      <c r="J246" s="251"/>
      <c r="K246" s="251"/>
      <c r="L246" s="251"/>
      <c r="M246" s="238" t="str">
        <f t="shared" si="33"/>
        <v>Not a SBITA</v>
      </c>
      <c r="N246" s="321"/>
      <c r="AA246" s="238">
        <f t="shared" si="34"/>
        <v>0</v>
      </c>
      <c r="AB246" s="238">
        <f t="shared" si="35"/>
        <v>0</v>
      </c>
      <c r="AC246" s="238">
        <f t="shared" si="36"/>
        <v>0</v>
      </c>
      <c r="AD246" s="238">
        <f t="shared" si="37"/>
        <v>0</v>
      </c>
      <c r="AG246" s="238">
        <f t="shared" si="31"/>
        <v>0</v>
      </c>
      <c r="AM246" s="322"/>
      <c r="AO246" s="305"/>
      <c r="AP246" s="322"/>
      <c r="AR246" s="322"/>
      <c r="AV246" s="238" t="b">
        <f t="shared" si="38"/>
        <v>0</v>
      </c>
      <c r="AW246" s="238">
        <f t="shared" si="39"/>
        <v>0</v>
      </c>
    </row>
    <row r="247" spans="4:49" x14ac:dyDescent="0.2">
      <c r="E247" s="316"/>
      <c r="F247" s="301" t="str">
        <f t="shared" si="32"/>
        <v>INVALID</v>
      </c>
      <c r="G247" s="251"/>
      <c r="H247" s="251"/>
      <c r="I247" s="251"/>
      <c r="J247" s="251"/>
      <c r="K247" s="251"/>
      <c r="L247" s="251"/>
      <c r="M247" s="238" t="str">
        <f t="shared" si="33"/>
        <v>Not a SBITA</v>
      </c>
      <c r="N247" s="321"/>
      <c r="AA247" s="238">
        <f t="shared" si="34"/>
        <v>0</v>
      </c>
      <c r="AB247" s="238">
        <f t="shared" si="35"/>
        <v>0</v>
      </c>
      <c r="AC247" s="238">
        <f t="shared" si="36"/>
        <v>0</v>
      </c>
      <c r="AD247" s="238">
        <f t="shared" si="37"/>
        <v>0</v>
      </c>
      <c r="AG247" s="238">
        <f t="shared" si="31"/>
        <v>0</v>
      </c>
      <c r="AM247" s="322"/>
      <c r="AO247" s="305"/>
      <c r="AP247" s="322"/>
      <c r="AR247" s="322"/>
      <c r="AV247" s="238" t="b">
        <f t="shared" si="38"/>
        <v>0</v>
      </c>
      <c r="AW247" s="238">
        <f t="shared" si="39"/>
        <v>0</v>
      </c>
    </row>
    <row r="248" spans="4:49" x14ac:dyDescent="0.2">
      <c r="E248" s="316"/>
      <c r="F248" s="301" t="str">
        <f t="shared" si="32"/>
        <v>INVALID</v>
      </c>
      <c r="G248" s="251"/>
      <c r="H248" s="251"/>
      <c r="I248" s="251"/>
      <c r="J248" s="251"/>
      <c r="K248" s="251"/>
      <c r="L248" s="251"/>
      <c r="M248" s="238" t="str">
        <f t="shared" si="33"/>
        <v>Not a SBITA</v>
      </c>
      <c r="N248" s="321"/>
      <c r="AA248" s="238">
        <f t="shared" si="34"/>
        <v>0</v>
      </c>
      <c r="AB248" s="238">
        <f t="shared" si="35"/>
        <v>0</v>
      </c>
      <c r="AC248" s="238">
        <f t="shared" si="36"/>
        <v>0</v>
      </c>
      <c r="AD248" s="238">
        <f t="shared" si="37"/>
        <v>0</v>
      </c>
      <c r="AG248" s="238">
        <f t="shared" si="31"/>
        <v>0</v>
      </c>
      <c r="AM248" s="322"/>
      <c r="AO248" s="305"/>
      <c r="AP248" s="322"/>
      <c r="AR248" s="322"/>
      <c r="AV248" s="238" t="b">
        <f t="shared" si="38"/>
        <v>0</v>
      </c>
      <c r="AW248" s="238">
        <f t="shared" si="39"/>
        <v>0</v>
      </c>
    </row>
    <row r="249" spans="4:49" x14ac:dyDescent="0.2">
      <c r="E249" s="316"/>
      <c r="F249" s="301" t="str">
        <f t="shared" si="32"/>
        <v>INVALID</v>
      </c>
      <c r="G249" s="251"/>
      <c r="H249" s="251"/>
      <c r="I249" s="251"/>
      <c r="J249" s="251"/>
      <c r="K249" s="251"/>
      <c r="L249" s="251"/>
      <c r="M249" s="238" t="str">
        <f t="shared" si="33"/>
        <v>Not a SBITA</v>
      </c>
      <c r="N249" s="321"/>
      <c r="AA249" s="238">
        <f t="shared" si="34"/>
        <v>0</v>
      </c>
      <c r="AB249" s="238">
        <f t="shared" si="35"/>
        <v>0</v>
      </c>
      <c r="AC249" s="238">
        <f t="shared" si="36"/>
        <v>0</v>
      </c>
      <c r="AD249" s="238">
        <f t="shared" si="37"/>
        <v>0</v>
      </c>
      <c r="AG249" s="238">
        <f t="shared" si="31"/>
        <v>0</v>
      </c>
      <c r="AM249" s="322"/>
      <c r="AO249" s="305"/>
      <c r="AP249" s="322"/>
      <c r="AR249" s="322"/>
      <c r="AV249" s="238" t="b">
        <f t="shared" si="38"/>
        <v>0</v>
      </c>
      <c r="AW249" s="238">
        <f t="shared" si="39"/>
        <v>0</v>
      </c>
    </row>
    <row r="250" spans="4:49" x14ac:dyDescent="0.2">
      <c r="E250" s="316"/>
      <c r="F250" s="301" t="str">
        <f t="shared" si="32"/>
        <v>INVALID</v>
      </c>
      <c r="G250" s="251"/>
      <c r="H250" s="251"/>
      <c r="I250" s="251"/>
      <c r="J250" s="251"/>
      <c r="K250" s="251"/>
      <c r="L250" s="251"/>
      <c r="M250" s="238" t="str">
        <f t="shared" si="33"/>
        <v>Not a SBITA</v>
      </c>
      <c r="N250" s="321"/>
      <c r="AA250" s="238">
        <f t="shared" si="34"/>
        <v>0</v>
      </c>
      <c r="AB250" s="238">
        <f t="shared" si="35"/>
        <v>0</v>
      </c>
      <c r="AC250" s="238">
        <f t="shared" si="36"/>
        <v>0</v>
      </c>
      <c r="AD250" s="238">
        <f t="shared" si="37"/>
        <v>0</v>
      </c>
      <c r="AG250" s="238">
        <f t="shared" si="31"/>
        <v>0</v>
      </c>
      <c r="AM250" s="322"/>
      <c r="AO250" s="305"/>
      <c r="AP250" s="322"/>
      <c r="AR250" s="322"/>
      <c r="AV250" s="238" t="b">
        <f t="shared" si="38"/>
        <v>0</v>
      </c>
      <c r="AW250" s="238">
        <f t="shared" si="39"/>
        <v>0</v>
      </c>
    </row>
    <row r="251" spans="4:49" x14ac:dyDescent="0.2">
      <c r="E251" s="316"/>
      <c r="F251" s="301" t="str">
        <f t="shared" si="32"/>
        <v>INVALID</v>
      </c>
      <c r="G251" s="251"/>
      <c r="H251" s="251"/>
      <c r="I251" s="251"/>
      <c r="J251" s="251"/>
      <c r="K251" s="251"/>
      <c r="L251" s="251"/>
      <c r="M251" s="238" t="str">
        <f t="shared" si="33"/>
        <v>Not a SBITA</v>
      </c>
      <c r="N251" s="321"/>
      <c r="AA251" s="238">
        <f t="shared" si="34"/>
        <v>0</v>
      </c>
      <c r="AB251" s="238">
        <f t="shared" si="35"/>
        <v>0</v>
      </c>
      <c r="AC251" s="238">
        <f t="shared" si="36"/>
        <v>0</v>
      </c>
      <c r="AD251" s="238">
        <f t="shared" si="37"/>
        <v>0</v>
      </c>
      <c r="AG251" s="238">
        <f t="shared" si="31"/>
        <v>0</v>
      </c>
      <c r="AM251" s="322"/>
      <c r="AO251" s="305"/>
      <c r="AP251" s="322"/>
      <c r="AR251" s="322"/>
      <c r="AV251" s="238" t="b">
        <f t="shared" si="38"/>
        <v>0</v>
      </c>
      <c r="AW251" s="238">
        <f t="shared" si="39"/>
        <v>0</v>
      </c>
    </row>
    <row r="252" spans="4:49" x14ac:dyDescent="0.2">
      <c r="E252" s="316"/>
      <c r="F252" s="301" t="str">
        <f t="shared" si="32"/>
        <v>INVALID</v>
      </c>
      <c r="G252" s="251"/>
      <c r="H252" s="251"/>
      <c r="I252" s="251"/>
      <c r="J252" s="251"/>
      <c r="K252" s="251"/>
      <c r="L252" s="251"/>
      <c r="M252" s="238" t="str">
        <f t="shared" si="33"/>
        <v>Not a SBITA</v>
      </c>
      <c r="N252" s="321"/>
      <c r="AA252" s="238">
        <f t="shared" si="34"/>
        <v>0</v>
      </c>
      <c r="AB252" s="238">
        <f t="shared" si="35"/>
        <v>0</v>
      </c>
      <c r="AC252" s="238">
        <f t="shared" si="36"/>
        <v>0</v>
      </c>
      <c r="AD252" s="238">
        <f t="shared" si="37"/>
        <v>0</v>
      </c>
      <c r="AG252" s="238">
        <f t="shared" si="31"/>
        <v>0</v>
      </c>
      <c r="AM252" s="322"/>
      <c r="AO252" s="305"/>
      <c r="AP252" s="322"/>
      <c r="AR252" s="322"/>
      <c r="AV252" s="238" t="b">
        <f t="shared" si="38"/>
        <v>0</v>
      </c>
      <c r="AW252" s="238">
        <f t="shared" si="39"/>
        <v>0</v>
      </c>
    </row>
    <row r="253" spans="4:49" x14ac:dyDescent="0.2">
      <c r="E253" s="316"/>
      <c r="F253" s="301" t="str">
        <f t="shared" si="32"/>
        <v>INVALID</v>
      </c>
      <c r="G253" s="251"/>
      <c r="H253" s="251"/>
      <c r="I253" s="251"/>
      <c r="J253" s="251"/>
      <c r="K253" s="251"/>
      <c r="L253" s="251"/>
      <c r="M253" s="238" t="str">
        <f t="shared" si="33"/>
        <v>Not a SBITA</v>
      </c>
      <c r="N253" s="321"/>
      <c r="AA253" s="238">
        <f t="shared" si="34"/>
        <v>0</v>
      </c>
      <c r="AB253" s="238">
        <f t="shared" si="35"/>
        <v>0</v>
      </c>
      <c r="AC253" s="238">
        <f t="shared" si="36"/>
        <v>0</v>
      </c>
      <c r="AD253" s="238">
        <f t="shared" si="37"/>
        <v>0</v>
      </c>
      <c r="AG253" s="238">
        <f t="shared" si="31"/>
        <v>0</v>
      </c>
      <c r="AM253" s="322"/>
      <c r="AO253" s="305"/>
      <c r="AP253" s="322"/>
      <c r="AR253" s="322"/>
      <c r="AV253" s="238" t="b">
        <f t="shared" si="38"/>
        <v>0</v>
      </c>
      <c r="AW253" s="238">
        <f t="shared" si="39"/>
        <v>0</v>
      </c>
    </row>
    <row r="254" spans="4:49" x14ac:dyDescent="0.2">
      <c r="E254" s="316"/>
      <c r="F254" s="301" t="str">
        <f t="shared" si="32"/>
        <v>INVALID</v>
      </c>
      <c r="G254" s="251"/>
      <c r="H254" s="251"/>
      <c r="I254" s="251"/>
      <c r="J254" s="251"/>
      <c r="K254" s="251"/>
      <c r="L254" s="251"/>
      <c r="M254" s="238" t="str">
        <f t="shared" si="33"/>
        <v>Not a SBITA</v>
      </c>
      <c r="N254" s="321"/>
      <c r="AA254" s="238">
        <f t="shared" si="34"/>
        <v>0</v>
      </c>
      <c r="AB254" s="238">
        <f t="shared" si="35"/>
        <v>0</v>
      </c>
      <c r="AC254" s="238">
        <f t="shared" si="36"/>
        <v>0</v>
      </c>
      <c r="AD254" s="238">
        <f t="shared" si="37"/>
        <v>0</v>
      </c>
      <c r="AG254" s="238">
        <f t="shared" si="31"/>
        <v>0</v>
      </c>
      <c r="AM254" s="322"/>
      <c r="AO254" s="305"/>
      <c r="AP254" s="322"/>
      <c r="AR254" s="322"/>
      <c r="AV254" s="238" t="b">
        <f t="shared" si="38"/>
        <v>0</v>
      </c>
      <c r="AW254" s="238">
        <f t="shared" si="39"/>
        <v>0</v>
      </c>
    </row>
    <row r="255" spans="4:49" x14ac:dyDescent="0.2">
      <c r="E255" s="316"/>
      <c r="F255" s="301" t="str">
        <f t="shared" si="32"/>
        <v>INVALID</v>
      </c>
      <c r="G255" s="251"/>
      <c r="H255" s="251"/>
      <c r="I255" s="251"/>
      <c r="J255" s="251"/>
      <c r="K255" s="251"/>
      <c r="L255" s="251"/>
      <c r="M255" s="238" t="str">
        <f t="shared" si="33"/>
        <v>Not a SBITA</v>
      </c>
      <c r="N255" s="321"/>
      <c r="AA255" s="238">
        <f t="shared" si="34"/>
        <v>0</v>
      </c>
      <c r="AB255" s="238">
        <f t="shared" si="35"/>
        <v>0</v>
      </c>
      <c r="AC255" s="238">
        <f t="shared" si="36"/>
        <v>0</v>
      </c>
      <c r="AD255" s="238">
        <f t="shared" si="37"/>
        <v>0</v>
      </c>
      <c r="AG255" s="238">
        <f t="shared" si="31"/>
        <v>0</v>
      </c>
      <c r="AM255" s="322"/>
      <c r="AO255" s="305"/>
      <c r="AP255" s="322"/>
      <c r="AR255" s="322"/>
      <c r="AV255" s="238" t="b">
        <f t="shared" si="38"/>
        <v>0</v>
      </c>
      <c r="AW255" s="238">
        <f t="shared" si="39"/>
        <v>0</v>
      </c>
    </row>
    <row r="256" spans="4:49" x14ac:dyDescent="0.2">
      <c r="E256" s="316"/>
      <c r="F256" s="301" t="str">
        <f t="shared" si="32"/>
        <v>INVALID</v>
      </c>
      <c r="G256" s="251"/>
      <c r="H256" s="251"/>
      <c r="I256" s="251"/>
      <c r="J256" s="251"/>
      <c r="K256" s="251"/>
      <c r="L256" s="251"/>
      <c r="M256" s="238" t="str">
        <f t="shared" si="33"/>
        <v>Not a SBITA</v>
      </c>
      <c r="N256" s="321"/>
      <c r="AA256" s="238">
        <f t="shared" si="34"/>
        <v>0</v>
      </c>
      <c r="AB256" s="238">
        <f t="shared" si="35"/>
        <v>0</v>
      </c>
      <c r="AC256" s="238">
        <f t="shared" si="36"/>
        <v>0</v>
      </c>
      <c r="AD256" s="238">
        <f t="shared" si="37"/>
        <v>0</v>
      </c>
      <c r="AG256" s="238">
        <f t="shared" si="31"/>
        <v>0</v>
      </c>
      <c r="AM256" s="322"/>
      <c r="AO256" s="305"/>
      <c r="AP256" s="322"/>
      <c r="AR256" s="322"/>
      <c r="AV256" s="238" t="b">
        <f t="shared" si="38"/>
        <v>0</v>
      </c>
      <c r="AW256" s="238">
        <f t="shared" si="39"/>
        <v>0</v>
      </c>
    </row>
    <row r="257" spans="5:49" x14ac:dyDescent="0.2">
      <c r="E257" s="316"/>
      <c r="F257" s="301" t="str">
        <f t="shared" si="32"/>
        <v>INVALID</v>
      </c>
      <c r="G257" s="251"/>
      <c r="H257" s="251"/>
      <c r="I257" s="251"/>
      <c r="J257" s="251"/>
      <c r="K257" s="251"/>
      <c r="L257" s="251"/>
      <c r="M257" s="238" t="str">
        <f t="shared" si="33"/>
        <v>Not a SBITA</v>
      </c>
      <c r="N257" s="321"/>
      <c r="AA257" s="238">
        <f t="shared" si="34"/>
        <v>0</v>
      </c>
      <c r="AB257" s="238">
        <f t="shared" si="35"/>
        <v>0</v>
      </c>
      <c r="AC257" s="238">
        <f t="shared" si="36"/>
        <v>0</v>
      </c>
      <c r="AD257" s="238">
        <f t="shared" si="37"/>
        <v>0</v>
      </c>
      <c r="AG257" s="238">
        <f t="shared" si="31"/>
        <v>0</v>
      </c>
      <c r="AM257" s="322"/>
      <c r="AO257" s="305"/>
      <c r="AP257" s="322"/>
      <c r="AR257" s="322"/>
      <c r="AV257" s="238" t="b">
        <f t="shared" si="38"/>
        <v>0</v>
      </c>
      <c r="AW257" s="238">
        <f t="shared" si="39"/>
        <v>0</v>
      </c>
    </row>
    <row r="258" spans="5:49" x14ac:dyDescent="0.2">
      <c r="E258" s="316"/>
      <c r="F258" s="301" t="str">
        <f t="shared" si="32"/>
        <v>INVALID</v>
      </c>
      <c r="G258" s="251"/>
      <c r="H258" s="251"/>
      <c r="I258" s="251"/>
      <c r="J258" s="251"/>
      <c r="K258" s="251"/>
      <c r="L258" s="251"/>
      <c r="M258" s="238" t="str">
        <f t="shared" si="33"/>
        <v>Not a SBITA</v>
      </c>
      <c r="N258" s="321"/>
      <c r="AA258" s="238">
        <f t="shared" si="34"/>
        <v>0</v>
      </c>
      <c r="AB258" s="238">
        <f t="shared" si="35"/>
        <v>0</v>
      </c>
      <c r="AC258" s="238">
        <f t="shared" si="36"/>
        <v>0</v>
      </c>
      <c r="AD258" s="238">
        <f t="shared" si="37"/>
        <v>0</v>
      </c>
      <c r="AG258" s="238">
        <f t="shared" si="31"/>
        <v>0</v>
      </c>
      <c r="AM258" s="322"/>
      <c r="AO258" s="305"/>
      <c r="AP258" s="322"/>
      <c r="AR258" s="322"/>
      <c r="AV258" s="238" t="b">
        <f t="shared" si="38"/>
        <v>0</v>
      </c>
      <c r="AW258" s="238">
        <f t="shared" si="39"/>
        <v>0</v>
      </c>
    </row>
    <row r="259" spans="5:49" x14ac:dyDescent="0.2">
      <c r="E259" s="316"/>
      <c r="F259" s="301" t="str">
        <f t="shared" si="32"/>
        <v>INVALID</v>
      </c>
      <c r="G259" s="251"/>
      <c r="H259" s="251"/>
      <c r="I259" s="251"/>
      <c r="J259" s="251"/>
      <c r="K259" s="251"/>
      <c r="L259" s="251"/>
      <c r="M259" s="238" t="str">
        <f t="shared" si="33"/>
        <v>Not a SBITA</v>
      </c>
      <c r="N259" s="321"/>
      <c r="AA259" s="238">
        <f t="shared" si="34"/>
        <v>0</v>
      </c>
      <c r="AB259" s="238">
        <f t="shared" si="35"/>
        <v>0</v>
      </c>
      <c r="AC259" s="238">
        <f t="shared" si="36"/>
        <v>0</v>
      </c>
      <c r="AD259" s="238">
        <f t="shared" si="37"/>
        <v>0</v>
      </c>
      <c r="AG259" s="238">
        <f t="shared" si="31"/>
        <v>0</v>
      </c>
      <c r="AM259" s="322"/>
      <c r="AO259" s="305"/>
      <c r="AP259" s="322"/>
      <c r="AR259" s="322"/>
      <c r="AV259" s="238" t="b">
        <f t="shared" si="38"/>
        <v>0</v>
      </c>
      <c r="AW259" s="238">
        <f t="shared" si="39"/>
        <v>0</v>
      </c>
    </row>
    <row r="260" spans="5:49" x14ac:dyDescent="0.2">
      <c r="E260" s="316"/>
      <c r="F260" s="301" t="str">
        <f t="shared" si="32"/>
        <v>INVALID</v>
      </c>
      <c r="G260" s="251"/>
      <c r="H260" s="251"/>
      <c r="I260" s="251"/>
      <c r="J260" s="251"/>
      <c r="K260" s="251"/>
      <c r="L260" s="251"/>
      <c r="M260" s="238" t="str">
        <f t="shared" si="33"/>
        <v>Not a SBITA</v>
      </c>
      <c r="N260" s="321"/>
      <c r="AA260" s="238">
        <f t="shared" si="34"/>
        <v>0</v>
      </c>
      <c r="AB260" s="238">
        <f t="shared" si="35"/>
        <v>0</v>
      </c>
      <c r="AC260" s="238">
        <f t="shared" si="36"/>
        <v>0</v>
      </c>
      <c r="AD260" s="238">
        <f t="shared" si="37"/>
        <v>0</v>
      </c>
      <c r="AG260" s="238">
        <f t="shared" si="31"/>
        <v>0</v>
      </c>
      <c r="AM260" s="322"/>
      <c r="AO260" s="305"/>
      <c r="AP260" s="322"/>
      <c r="AR260" s="322"/>
      <c r="AV260" s="238" t="b">
        <f t="shared" si="38"/>
        <v>0</v>
      </c>
      <c r="AW260" s="238">
        <f t="shared" si="39"/>
        <v>0</v>
      </c>
    </row>
    <row r="261" spans="5:49" x14ac:dyDescent="0.2">
      <c r="E261" s="316"/>
      <c r="F261" s="301" t="str">
        <f t="shared" si="32"/>
        <v>INVALID</v>
      </c>
      <c r="G261" s="251"/>
      <c r="H261" s="251"/>
      <c r="I261" s="251"/>
      <c r="J261" s="251"/>
      <c r="K261" s="251"/>
      <c r="L261" s="251"/>
      <c r="M261" s="238" t="str">
        <f t="shared" si="33"/>
        <v>Not a SBITA</v>
      </c>
      <c r="N261" s="321"/>
      <c r="AA261" s="238">
        <f t="shared" si="34"/>
        <v>0</v>
      </c>
      <c r="AB261" s="238">
        <f t="shared" si="35"/>
        <v>0</v>
      </c>
      <c r="AC261" s="238">
        <f t="shared" si="36"/>
        <v>0</v>
      </c>
      <c r="AD261" s="238">
        <f t="shared" si="37"/>
        <v>0</v>
      </c>
      <c r="AG261" s="238">
        <f t="shared" si="31"/>
        <v>0</v>
      </c>
      <c r="AM261" s="322"/>
      <c r="AO261" s="305"/>
      <c r="AP261" s="322"/>
      <c r="AR261" s="322"/>
      <c r="AV261" s="238" t="b">
        <f t="shared" si="38"/>
        <v>0</v>
      </c>
      <c r="AW261" s="238">
        <f t="shared" si="39"/>
        <v>0</v>
      </c>
    </row>
    <row r="262" spans="5:49" x14ac:dyDescent="0.2">
      <c r="E262" s="316"/>
      <c r="F262" s="301" t="str">
        <f t="shared" si="32"/>
        <v>INVALID</v>
      </c>
      <c r="G262" s="251"/>
      <c r="H262" s="251"/>
      <c r="I262" s="251"/>
      <c r="J262" s="251"/>
      <c r="K262" s="251"/>
      <c r="L262" s="251"/>
      <c r="M262" s="238" t="str">
        <f t="shared" si="33"/>
        <v>Not a SBITA</v>
      </c>
      <c r="N262" s="321"/>
      <c r="AA262" s="238">
        <f t="shared" si="34"/>
        <v>0</v>
      </c>
      <c r="AB262" s="238">
        <f t="shared" si="35"/>
        <v>0</v>
      </c>
      <c r="AC262" s="238">
        <f t="shared" si="36"/>
        <v>0</v>
      </c>
      <c r="AD262" s="238">
        <f t="shared" si="37"/>
        <v>0</v>
      </c>
      <c r="AG262" s="238">
        <f t="shared" si="31"/>
        <v>0</v>
      </c>
      <c r="AM262" s="322"/>
      <c r="AO262" s="305"/>
      <c r="AP262" s="322"/>
      <c r="AR262" s="322"/>
      <c r="AV262" s="238" t="b">
        <f t="shared" si="38"/>
        <v>0</v>
      </c>
      <c r="AW262" s="238">
        <f t="shared" si="39"/>
        <v>0</v>
      </c>
    </row>
    <row r="263" spans="5:49" x14ac:dyDescent="0.2">
      <c r="E263" s="316"/>
      <c r="F263" s="301" t="str">
        <f t="shared" si="32"/>
        <v>INVALID</v>
      </c>
      <c r="G263" s="251"/>
      <c r="H263" s="251"/>
      <c r="I263" s="251"/>
      <c r="J263" s="251"/>
      <c r="K263" s="251"/>
      <c r="L263" s="251"/>
      <c r="M263" s="238" t="str">
        <f t="shared" si="33"/>
        <v>Not a SBITA</v>
      </c>
      <c r="N263" s="321"/>
      <c r="AA263" s="238">
        <f t="shared" si="34"/>
        <v>0</v>
      </c>
      <c r="AB263" s="238">
        <f t="shared" si="35"/>
        <v>0</v>
      </c>
      <c r="AC263" s="238">
        <f t="shared" si="36"/>
        <v>0</v>
      </c>
      <c r="AD263" s="238">
        <f t="shared" si="37"/>
        <v>0</v>
      </c>
      <c r="AG263" s="238">
        <f t="shared" si="31"/>
        <v>0</v>
      </c>
      <c r="AM263" s="322"/>
      <c r="AO263" s="305"/>
      <c r="AP263" s="322"/>
      <c r="AR263" s="322"/>
      <c r="AV263" s="238" t="b">
        <f t="shared" si="38"/>
        <v>0</v>
      </c>
      <c r="AW263" s="238">
        <f t="shared" si="39"/>
        <v>0</v>
      </c>
    </row>
    <row r="264" spans="5:49" x14ac:dyDescent="0.2">
      <c r="E264" s="316"/>
      <c r="F264" s="301" t="str">
        <f t="shared" si="32"/>
        <v>INVALID</v>
      </c>
      <c r="G264" s="251"/>
      <c r="H264" s="251"/>
      <c r="I264" s="251"/>
      <c r="J264" s="251"/>
      <c r="K264" s="251"/>
      <c r="L264" s="251"/>
      <c r="M264" s="238" t="str">
        <f t="shared" si="33"/>
        <v>Not a SBITA</v>
      </c>
      <c r="N264" s="321"/>
      <c r="AA264" s="238">
        <f t="shared" si="34"/>
        <v>0</v>
      </c>
      <c r="AB264" s="238">
        <f t="shared" si="35"/>
        <v>0</v>
      </c>
      <c r="AC264" s="238">
        <f t="shared" si="36"/>
        <v>0</v>
      </c>
      <c r="AD264" s="238">
        <f t="shared" si="37"/>
        <v>0</v>
      </c>
      <c r="AG264" s="238">
        <f t="shared" si="31"/>
        <v>0</v>
      </c>
      <c r="AM264" s="322"/>
      <c r="AO264" s="305"/>
      <c r="AP264" s="322"/>
      <c r="AR264" s="322"/>
      <c r="AV264" s="238" t="b">
        <f t="shared" si="38"/>
        <v>0</v>
      </c>
      <c r="AW264" s="238">
        <f t="shared" si="39"/>
        <v>0</v>
      </c>
    </row>
    <row r="265" spans="5:49" x14ac:dyDescent="0.2">
      <c r="E265" s="316"/>
      <c r="F265" s="301" t="str">
        <f t="shared" si="32"/>
        <v>INVALID</v>
      </c>
      <c r="G265" s="251"/>
      <c r="H265" s="251"/>
      <c r="I265" s="251"/>
      <c r="J265" s="251"/>
      <c r="K265" s="251"/>
      <c r="L265" s="251"/>
      <c r="M265" s="238" t="str">
        <f t="shared" si="33"/>
        <v>Not a SBITA</v>
      </c>
      <c r="N265" s="321"/>
      <c r="AA265" s="238">
        <f t="shared" si="34"/>
        <v>0</v>
      </c>
      <c r="AB265" s="238">
        <f t="shared" si="35"/>
        <v>0</v>
      </c>
      <c r="AC265" s="238">
        <f t="shared" si="36"/>
        <v>0</v>
      </c>
      <c r="AD265" s="238">
        <f t="shared" si="37"/>
        <v>0</v>
      </c>
      <c r="AG265" s="238">
        <f t="shared" si="31"/>
        <v>0</v>
      </c>
      <c r="AM265" s="322"/>
      <c r="AO265" s="305"/>
      <c r="AP265" s="322"/>
      <c r="AR265" s="322"/>
      <c r="AV265" s="238" t="b">
        <f t="shared" si="38"/>
        <v>0</v>
      </c>
      <c r="AW265" s="238">
        <f t="shared" si="39"/>
        <v>0</v>
      </c>
    </row>
    <row r="266" spans="5:49" x14ac:dyDescent="0.2">
      <c r="E266" s="316"/>
      <c r="F266" s="301" t="str">
        <f t="shared" si="32"/>
        <v>INVALID</v>
      </c>
      <c r="G266" s="251"/>
      <c r="H266" s="251"/>
      <c r="I266" s="251"/>
      <c r="J266" s="251"/>
      <c r="K266" s="251"/>
      <c r="L266" s="251"/>
      <c r="M266" s="238" t="str">
        <f t="shared" si="33"/>
        <v>Not a SBITA</v>
      </c>
      <c r="N266" s="321"/>
      <c r="AA266" s="238">
        <f t="shared" si="34"/>
        <v>0</v>
      </c>
      <c r="AB266" s="238">
        <f t="shared" si="35"/>
        <v>0</v>
      </c>
      <c r="AC266" s="238">
        <f t="shared" si="36"/>
        <v>0</v>
      </c>
      <c r="AD266" s="238">
        <f t="shared" si="37"/>
        <v>0</v>
      </c>
      <c r="AG266" s="238">
        <f t="shared" si="31"/>
        <v>0</v>
      </c>
      <c r="AM266" s="322"/>
      <c r="AO266" s="305"/>
      <c r="AP266" s="322"/>
      <c r="AR266" s="322"/>
      <c r="AV266" s="238" t="b">
        <f t="shared" si="38"/>
        <v>0</v>
      </c>
      <c r="AW266" s="238">
        <f t="shared" si="39"/>
        <v>0</v>
      </c>
    </row>
    <row r="267" spans="5:49" x14ac:dyDescent="0.2">
      <c r="E267" s="316"/>
      <c r="F267" s="301" t="str">
        <f t="shared" si="32"/>
        <v>INVALID</v>
      </c>
      <c r="G267" s="251"/>
      <c r="H267" s="251"/>
      <c r="I267" s="251"/>
      <c r="J267" s="251"/>
      <c r="K267" s="251"/>
      <c r="L267" s="251"/>
      <c r="M267" s="238" t="str">
        <f t="shared" si="33"/>
        <v>Not a SBITA</v>
      </c>
      <c r="N267" s="321"/>
      <c r="AA267" s="238">
        <f t="shared" si="34"/>
        <v>0</v>
      </c>
      <c r="AB267" s="238">
        <f t="shared" si="35"/>
        <v>0</v>
      </c>
      <c r="AC267" s="238">
        <f t="shared" si="36"/>
        <v>0</v>
      </c>
      <c r="AD267" s="238">
        <f t="shared" si="37"/>
        <v>0</v>
      </c>
      <c r="AG267" s="238">
        <f t="shared" ref="AG267:AG330" si="40">IF(AE267="Monthly",AA267*12,IF(AE267="quarterly",AA267*4,IF(AE267="semiannually",AA267*2,IF(AE267="annually",AA267*1,IF(AE267="weekly",AA267*52,0)))))</f>
        <v>0</v>
      </c>
      <c r="AM267" s="322"/>
      <c r="AO267" s="305"/>
      <c r="AP267" s="322"/>
      <c r="AR267" s="322"/>
      <c r="AV267" s="238" t="b">
        <f t="shared" si="38"/>
        <v>0</v>
      </c>
      <c r="AW267" s="238">
        <f t="shared" si="39"/>
        <v>0</v>
      </c>
    </row>
    <row r="268" spans="5:49" x14ac:dyDescent="0.2">
      <c r="E268" s="316"/>
      <c r="F268" s="301" t="str">
        <f t="shared" ref="F268:F331" si="41">IF(OR(E268="0100",E268="0200",E268="0300",E268="1100",E268="1200",E268="1300",E268="1400"),"GOV",IF(E268="MULTIPLE","COMPLETE COLUMN *AZ*",IF(OR(E268="2100",E268="2400",E268="2500",E268="2900",E268="6200",E268="6210"),"BTA",IF(OR(E268="3100",E268="3200",E268="3500",E268="3600",E268="3700",E268="3800"),"ISF","INVALID"))))</f>
        <v>INVALID</v>
      </c>
      <c r="G268" s="251"/>
      <c r="H268" s="251"/>
      <c r="I268" s="251"/>
      <c r="J268" s="251"/>
      <c r="K268" s="251"/>
      <c r="L268" s="251"/>
      <c r="M268" s="238" t="str">
        <f t="shared" ref="M268:M331" si="42">+IF(AND(G268="yes",H268="no", I268="no",J268 ="yes",K268="yes",L268="yes"),"SBITA","Not a SBITA")</f>
        <v>Not a SBITA</v>
      </c>
      <c r="N268" s="321"/>
      <c r="AA268" s="238">
        <f t="shared" ref="AA268:AA331" si="43">IF(AND(P268="Yes",V268="Yes"),IF(OR(Q268=W268,Q268&lt;W268),Q268,W268),+IF(AND(P268="Yes",S268="Yes"),IF(Q268&lt;W268,Q268,W268),IF(P268&lt;&gt;"No",Q268,IF(S268="yes",N268+T268,N268))))</f>
        <v>0</v>
      </c>
      <c r="AB268" s="238">
        <f t="shared" ref="AB268:AB331" si="44">+IF(AND(U268="Yes",O268="Yes"),IF(OR(Q268=W268,Q268&lt;W268),Q268,W268),N268)</f>
        <v>0</v>
      </c>
      <c r="AC268" s="238">
        <f t="shared" ref="AC268:AC331" si="45">+IF(O268=U268,MAX(Q268,W268),(IF(OR(V268="yes",P268="Yes"),MIN(Q268,W268),IF(AND(V268="Yes",P268="No"),W268,IF(AND(V268="No",P268="Yes"),Q268,0)))))</f>
        <v>0</v>
      </c>
      <c r="AD268" s="238">
        <f t="shared" ref="AD268:AD331" si="46">+IF(AND(Y268="Yes",S268="Yes"),MAX(T268,Z268),IF(AND(Y268="Yes",OR(S268="No",S268="")),Z268,IF(AND(OR(Y268="No",Y268=""),S268="Yes"),T268,0)))</f>
        <v>0</v>
      </c>
      <c r="AG268" s="238">
        <f t="shared" si="40"/>
        <v>0</v>
      </c>
      <c r="AM268" s="322"/>
      <c r="AO268" s="305"/>
      <c r="AP268" s="322"/>
      <c r="AR268" s="322"/>
      <c r="AV268" s="238" t="b">
        <f t="shared" ref="AV268:AV331" si="47">IF(M268="SBITA",+PV(AU268/(AG268/AA268),AG268,-AJ268,0,IF(AF268="Beginning",1,0)))</f>
        <v>0</v>
      </c>
      <c r="AW268" s="238">
        <f t="shared" ref="AW268:AW331" si="48">AV268+AP268+AR268</f>
        <v>0</v>
      </c>
    </row>
    <row r="269" spans="5:49" x14ac:dyDescent="0.2">
      <c r="E269" s="316"/>
      <c r="F269" s="301" t="str">
        <f t="shared" si="41"/>
        <v>INVALID</v>
      </c>
      <c r="G269" s="251"/>
      <c r="H269" s="251"/>
      <c r="I269" s="251"/>
      <c r="J269" s="251"/>
      <c r="K269" s="251"/>
      <c r="L269" s="251"/>
      <c r="M269" s="238" t="str">
        <f t="shared" si="42"/>
        <v>Not a SBITA</v>
      </c>
      <c r="N269" s="321"/>
      <c r="AA269" s="238">
        <f t="shared" si="43"/>
        <v>0</v>
      </c>
      <c r="AB269" s="238">
        <f t="shared" si="44"/>
        <v>0</v>
      </c>
      <c r="AC269" s="238">
        <f t="shared" si="45"/>
        <v>0</v>
      </c>
      <c r="AD269" s="238">
        <f t="shared" si="46"/>
        <v>0</v>
      </c>
      <c r="AG269" s="238">
        <f t="shared" si="40"/>
        <v>0</v>
      </c>
      <c r="AM269" s="322"/>
      <c r="AO269" s="305"/>
      <c r="AP269" s="322"/>
      <c r="AR269" s="322"/>
      <c r="AV269" s="238" t="b">
        <f t="shared" si="47"/>
        <v>0</v>
      </c>
      <c r="AW269" s="238">
        <f t="shared" si="48"/>
        <v>0</v>
      </c>
    </row>
    <row r="270" spans="5:49" x14ac:dyDescent="0.2">
      <c r="E270" s="316"/>
      <c r="F270" s="301" t="str">
        <f t="shared" si="41"/>
        <v>INVALID</v>
      </c>
      <c r="G270" s="251"/>
      <c r="H270" s="251"/>
      <c r="I270" s="251"/>
      <c r="J270" s="251"/>
      <c r="K270" s="251"/>
      <c r="L270" s="251"/>
      <c r="M270" s="238" t="str">
        <f t="shared" si="42"/>
        <v>Not a SBITA</v>
      </c>
      <c r="N270" s="321"/>
      <c r="AA270" s="238">
        <f t="shared" si="43"/>
        <v>0</v>
      </c>
      <c r="AB270" s="238">
        <f t="shared" si="44"/>
        <v>0</v>
      </c>
      <c r="AC270" s="238">
        <f t="shared" si="45"/>
        <v>0</v>
      </c>
      <c r="AD270" s="238">
        <f t="shared" si="46"/>
        <v>0</v>
      </c>
      <c r="AG270" s="238">
        <f t="shared" si="40"/>
        <v>0</v>
      </c>
      <c r="AM270" s="322"/>
      <c r="AO270" s="305"/>
      <c r="AP270" s="322"/>
      <c r="AR270" s="322"/>
      <c r="AV270" s="238" t="b">
        <f t="shared" si="47"/>
        <v>0</v>
      </c>
      <c r="AW270" s="238">
        <f t="shared" si="48"/>
        <v>0</v>
      </c>
    </row>
    <row r="271" spans="5:49" x14ac:dyDescent="0.2">
      <c r="E271" s="316"/>
      <c r="F271" s="301" t="str">
        <f t="shared" si="41"/>
        <v>INVALID</v>
      </c>
      <c r="G271" s="251"/>
      <c r="H271" s="251"/>
      <c r="I271" s="251"/>
      <c r="J271" s="251"/>
      <c r="K271" s="251"/>
      <c r="L271" s="251"/>
      <c r="M271" s="238" t="str">
        <f t="shared" si="42"/>
        <v>Not a SBITA</v>
      </c>
      <c r="N271" s="321"/>
      <c r="AA271" s="238">
        <f t="shared" si="43"/>
        <v>0</v>
      </c>
      <c r="AB271" s="238">
        <f t="shared" si="44"/>
        <v>0</v>
      </c>
      <c r="AC271" s="238">
        <f t="shared" si="45"/>
        <v>0</v>
      </c>
      <c r="AD271" s="238">
        <f t="shared" si="46"/>
        <v>0</v>
      </c>
      <c r="AG271" s="238">
        <f t="shared" si="40"/>
        <v>0</v>
      </c>
      <c r="AM271" s="322"/>
      <c r="AO271" s="305"/>
      <c r="AP271" s="322"/>
      <c r="AR271" s="322"/>
      <c r="AV271" s="238" t="b">
        <f t="shared" si="47"/>
        <v>0</v>
      </c>
      <c r="AW271" s="238">
        <f t="shared" si="48"/>
        <v>0</v>
      </c>
    </row>
    <row r="272" spans="5:49" x14ac:dyDescent="0.2">
      <c r="E272" s="316"/>
      <c r="F272" s="301" t="str">
        <f t="shared" si="41"/>
        <v>INVALID</v>
      </c>
      <c r="G272" s="251"/>
      <c r="H272" s="251"/>
      <c r="I272" s="251"/>
      <c r="J272" s="251"/>
      <c r="K272" s="251"/>
      <c r="L272" s="251"/>
      <c r="M272" s="238" t="str">
        <f t="shared" si="42"/>
        <v>Not a SBITA</v>
      </c>
      <c r="N272" s="321"/>
      <c r="AA272" s="238">
        <f t="shared" si="43"/>
        <v>0</v>
      </c>
      <c r="AB272" s="238">
        <f t="shared" si="44"/>
        <v>0</v>
      </c>
      <c r="AC272" s="238">
        <f t="shared" si="45"/>
        <v>0</v>
      </c>
      <c r="AD272" s="238">
        <f t="shared" si="46"/>
        <v>0</v>
      </c>
      <c r="AG272" s="238">
        <f t="shared" si="40"/>
        <v>0</v>
      </c>
      <c r="AM272" s="322"/>
      <c r="AO272" s="305"/>
      <c r="AP272" s="322"/>
      <c r="AR272" s="322"/>
      <c r="AV272" s="238" t="b">
        <f t="shared" si="47"/>
        <v>0</v>
      </c>
      <c r="AW272" s="238">
        <f t="shared" si="48"/>
        <v>0</v>
      </c>
    </row>
    <row r="273" spans="5:49" x14ac:dyDescent="0.2">
      <c r="E273" s="316"/>
      <c r="F273" s="301" t="str">
        <f t="shared" si="41"/>
        <v>INVALID</v>
      </c>
      <c r="G273" s="251"/>
      <c r="H273" s="251"/>
      <c r="I273" s="251"/>
      <c r="J273" s="251"/>
      <c r="K273" s="251"/>
      <c r="L273" s="251"/>
      <c r="M273" s="238" t="str">
        <f t="shared" si="42"/>
        <v>Not a SBITA</v>
      </c>
      <c r="N273" s="321"/>
      <c r="AA273" s="238">
        <f t="shared" si="43"/>
        <v>0</v>
      </c>
      <c r="AB273" s="238">
        <f t="shared" si="44"/>
        <v>0</v>
      </c>
      <c r="AC273" s="238">
        <f t="shared" si="45"/>
        <v>0</v>
      </c>
      <c r="AD273" s="238">
        <f t="shared" si="46"/>
        <v>0</v>
      </c>
      <c r="AG273" s="238">
        <f t="shared" si="40"/>
        <v>0</v>
      </c>
      <c r="AM273" s="322"/>
      <c r="AO273" s="305"/>
      <c r="AP273" s="322"/>
      <c r="AR273" s="322"/>
      <c r="AV273" s="238" t="b">
        <f t="shared" si="47"/>
        <v>0</v>
      </c>
      <c r="AW273" s="238">
        <f t="shared" si="48"/>
        <v>0</v>
      </c>
    </row>
    <row r="274" spans="5:49" x14ac:dyDescent="0.2">
      <c r="E274" s="316"/>
      <c r="F274" s="301" t="str">
        <f t="shared" si="41"/>
        <v>INVALID</v>
      </c>
      <c r="G274" s="251"/>
      <c r="H274" s="251"/>
      <c r="I274" s="251"/>
      <c r="J274" s="251"/>
      <c r="K274" s="251"/>
      <c r="L274" s="251"/>
      <c r="M274" s="238" t="str">
        <f t="shared" si="42"/>
        <v>Not a SBITA</v>
      </c>
      <c r="N274" s="321"/>
      <c r="AA274" s="238">
        <f t="shared" si="43"/>
        <v>0</v>
      </c>
      <c r="AB274" s="238">
        <f t="shared" si="44"/>
        <v>0</v>
      </c>
      <c r="AC274" s="238">
        <f t="shared" si="45"/>
        <v>0</v>
      </c>
      <c r="AD274" s="238">
        <f t="shared" si="46"/>
        <v>0</v>
      </c>
      <c r="AG274" s="238">
        <f t="shared" si="40"/>
        <v>0</v>
      </c>
      <c r="AM274" s="322"/>
      <c r="AO274" s="305"/>
      <c r="AP274" s="322"/>
      <c r="AR274" s="322"/>
      <c r="AV274" s="238" t="b">
        <f t="shared" si="47"/>
        <v>0</v>
      </c>
      <c r="AW274" s="238">
        <f t="shared" si="48"/>
        <v>0</v>
      </c>
    </row>
    <row r="275" spans="5:49" x14ac:dyDescent="0.2">
      <c r="E275" s="316"/>
      <c r="F275" s="301" t="str">
        <f t="shared" si="41"/>
        <v>INVALID</v>
      </c>
      <c r="G275" s="251"/>
      <c r="H275" s="251"/>
      <c r="I275" s="251"/>
      <c r="J275" s="251"/>
      <c r="K275" s="251"/>
      <c r="L275" s="251"/>
      <c r="M275" s="238" t="str">
        <f t="shared" si="42"/>
        <v>Not a SBITA</v>
      </c>
      <c r="N275" s="321"/>
      <c r="AA275" s="238">
        <f t="shared" si="43"/>
        <v>0</v>
      </c>
      <c r="AB275" s="238">
        <f t="shared" si="44"/>
        <v>0</v>
      </c>
      <c r="AC275" s="238">
        <f t="shared" si="45"/>
        <v>0</v>
      </c>
      <c r="AD275" s="238">
        <f t="shared" si="46"/>
        <v>0</v>
      </c>
      <c r="AG275" s="238">
        <f t="shared" si="40"/>
        <v>0</v>
      </c>
      <c r="AM275" s="322"/>
      <c r="AO275" s="305"/>
      <c r="AP275" s="322"/>
      <c r="AR275" s="322"/>
      <c r="AV275" s="238" t="b">
        <f t="shared" si="47"/>
        <v>0</v>
      </c>
      <c r="AW275" s="238">
        <f t="shared" si="48"/>
        <v>0</v>
      </c>
    </row>
    <row r="276" spans="5:49" x14ac:dyDescent="0.2">
      <c r="E276" s="316"/>
      <c r="F276" s="301" t="str">
        <f t="shared" si="41"/>
        <v>INVALID</v>
      </c>
      <c r="G276" s="251"/>
      <c r="H276" s="251"/>
      <c r="I276" s="251"/>
      <c r="J276" s="251"/>
      <c r="K276" s="251"/>
      <c r="L276" s="251"/>
      <c r="M276" s="238" t="str">
        <f t="shared" si="42"/>
        <v>Not a SBITA</v>
      </c>
      <c r="N276" s="321"/>
      <c r="AA276" s="238">
        <f t="shared" si="43"/>
        <v>0</v>
      </c>
      <c r="AB276" s="238">
        <f t="shared" si="44"/>
        <v>0</v>
      </c>
      <c r="AC276" s="238">
        <f t="shared" si="45"/>
        <v>0</v>
      </c>
      <c r="AD276" s="238">
        <f t="shared" si="46"/>
        <v>0</v>
      </c>
      <c r="AG276" s="238">
        <f t="shared" si="40"/>
        <v>0</v>
      </c>
      <c r="AM276" s="322"/>
      <c r="AO276" s="305"/>
      <c r="AP276" s="322"/>
      <c r="AR276" s="322"/>
      <c r="AV276" s="238" t="b">
        <f t="shared" si="47"/>
        <v>0</v>
      </c>
      <c r="AW276" s="238">
        <f t="shared" si="48"/>
        <v>0</v>
      </c>
    </row>
    <row r="277" spans="5:49" x14ac:dyDescent="0.2">
      <c r="E277" s="316"/>
      <c r="F277" s="301" t="str">
        <f t="shared" si="41"/>
        <v>INVALID</v>
      </c>
      <c r="G277" s="251"/>
      <c r="H277" s="251"/>
      <c r="I277" s="251"/>
      <c r="J277" s="251"/>
      <c r="K277" s="251"/>
      <c r="L277" s="251"/>
      <c r="M277" s="238" t="str">
        <f t="shared" si="42"/>
        <v>Not a SBITA</v>
      </c>
      <c r="N277" s="321"/>
      <c r="AA277" s="238">
        <f t="shared" si="43"/>
        <v>0</v>
      </c>
      <c r="AB277" s="238">
        <f t="shared" si="44"/>
        <v>0</v>
      </c>
      <c r="AC277" s="238">
        <f t="shared" si="45"/>
        <v>0</v>
      </c>
      <c r="AD277" s="238">
        <f t="shared" si="46"/>
        <v>0</v>
      </c>
      <c r="AG277" s="238">
        <f t="shared" si="40"/>
        <v>0</v>
      </c>
      <c r="AM277" s="322"/>
      <c r="AO277" s="305"/>
      <c r="AP277" s="322"/>
      <c r="AR277" s="322"/>
      <c r="AV277" s="238" t="b">
        <f t="shared" si="47"/>
        <v>0</v>
      </c>
      <c r="AW277" s="238">
        <f t="shared" si="48"/>
        <v>0</v>
      </c>
    </row>
    <row r="278" spans="5:49" x14ac:dyDescent="0.2">
      <c r="E278" s="316"/>
      <c r="F278" s="301" t="str">
        <f t="shared" si="41"/>
        <v>INVALID</v>
      </c>
      <c r="G278" s="251"/>
      <c r="H278" s="251"/>
      <c r="I278" s="251"/>
      <c r="J278" s="251"/>
      <c r="K278" s="251"/>
      <c r="L278" s="251"/>
      <c r="M278" s="238" t="str">
        <f t="shared" si="42"/>
        <v>Not a SBITA</v>
      </c>
      <c r="N278" s="321"/>
      <c r="AA278" s="238">
        <f t="shared" si="43"/>
        <v>0</v>
      </c>
      <c r="AB278" s="238">
        <f t="shared" si="44"/>
        <v>0</v>
      </c>
      <c r="AC278" s="238">
        <f t="shared" si="45"/>
        <v>0</v>
      </c>
      <c r="AD278" s="238">
        <f t="shared" si="46"/>
        <v>0</v>
      </c>
      <c r="AG278" s="238">
        <f t="shared" si="40"/>
        <v>0</v>
      </c>
      <c r="AM278" s="322"/>
      <c r="AO278" s="305"/>
      <c r="AP278" s="322"/>
      <c r="AR278" s="322"/>
      <c r="AV278" s="238" t="b">
        <f t="shared" si="47"/>
        <v>0</v>
      </c>
      <c r="AW278" s="238">
        <f t="shared" si="48"/>
        <v>0</v>
      </c>
    </row>
    <row r="279" spans="5:49" x14ac:dyDescent="0.2">
      <c r="E279" s="316"/>
      <c r="F279" s="301" t="str">
        <f t="shared" si="41"/>
        <v>INVALID</v>
      </c>
      <c r="G279" s="251"/>
      <c r="H279" s="251"/>
      <c r="I279" s="251"/>
      <c r="J279" s="251"/>
      <c r="K279" s="251"/>
      <c r="L279" s="251"/>
      <c r="M279" s="238" t="str">
        <f t="shared" si="42"/>
        <v>Not a SBITA</v>
      </c>
      <c r="N279" s="321"/>
      <c r="AA279" s="238">
        <f t="shared" si="43"/>
        <v>0</v>
      </c>
      <c r="AB279" s="238">
        <f t="shared" si="44"/>
        <v>0</v>
      </c>
      <c r="AC279" s="238">
        <f t="shared" si="45"/>
        <v>0</v>
      </c>
      <c r="AD279" s="238">
        <f t="shared" si="46"/>
        <v>0</v>
      </c>
      <c r="AG279" s="238">
        <f t="shared" si="40"/>
        <v>0</v>
      </c>
      <c r="AM279" s="322"/>
      <c r="AO279" s="305"/>
      <c r="AP279" s="322"/>
      <c r="AR279" s="322"/>
      <c r="AV279" s="238" t="b">
        <f t="shared" si="47"/>
        <v>0</v>
      </c>
      <c r="AW279" s="238">
        <f t="shared" si="48"/>
        <v>0</v>
      </c>
    </row>
    <row r="280" spans="5:49" x14ac:dyDescent="0.2">
      <c r="E280" s="316"/>
      <c r="F280" s="301" t="str">
        <f t="shared" si="41"/>
        <v>INVALID</v>
      </c>
      <c r="G280" s="251"/>
      <c r="H280" s="251"/>
      <c r="I280" s="251"/>
      <c r="J280" s="251"/>
      <c r="K280" s="251"/>
      <c r="L280" s="251"/>
      <c r="M280" s="238" t="str">
        <f t="shared" si="42"/>
        <v>Not a SBITA</v>
      </c>
      <c r="N280" s="321"/>
      <c r="AA280" s="238">
        <f t="shared" si="43"/>
        <v>0</v>
      </c>
      <c r="AB280" s="238">
        <f t="shared" si="44"/>
        <v>0</v>
      </c>
      <c r="AC280" s="238">
        <f t="shared" si="45"/>
        <v>0</v>
      </c>
      <c r="AD280" s="238">
        <f t="shared" si="46"/>
        <v>0</v>
      </c>
      <c r="AG280" s="238">
        <f t="shared" si="40"/>
        <v>0</v>
      </c>
      <c r="AM280" s="322"/>
      <c r="AO280" s="305"/>
      <c r="AP280" s="322"/>
      <c r="AR280" s="322"/>
      <c r="AV280" s="238" t="b">
        <f t="shared" si="47"/>
        <v>0</v>
      </c>
      <c r="AW280" s="238">
        <f t="shared" si="48"/>
        <v>0</v>
      </c>
    </row>
    <row r="281" spans="5:49" x14ac:dyDescent="0.2">
      <c r="E281" s="316"/>
      <c r="F281" s="301" t="str">
        <f t="shared" si="41"/>
        <v>INVALID</v>
      </c>
      <c r="G281" s="251"/>
      <c r="H281" s="251"/>
      <c r="I281" s="251"/>
      <c r="J281" s="251"/>
      <c r="K281" s="251"/>
      <c r="L281" s="251"/>
      <c r="M281" s="238" t="str">
        <f t="shared" si="42"/>
        <v>Not a SBITA</v>
      </c>
      <c r="N281" s="321"/>
      <c r="AA281" s="238">
        <f t="shared" si="43"/>
        <v>0</v>
      </c>
      <c r="AB281" s="238">
        <f t="shared" si="44"/>
        <v>0</v>
      </c>
      <c r="AC281" s="238">
        <f t="shared" si="45"/>
        <v>0</v>
      </c>
      <c r="AD281" s="238">
        <f t="shared" si="46"/>
        <v>0</v>
      </c>
      <c r="AG281" s="238">
        <f t="shared" si="40"/>
        <v>0</v>
      </c>
      <c r="AM281" s="322"/>
      <c r="AO281" s="305"/>
      <c r="AP281" s="322"/>
      <c r="AR281" s="322"/>
      <c r="AV281" s="238" t="b">
        <f t="shared" si="47"/>
        <v>0</v>
      </c>
      <c r="AW281" s="238">
        <f t="shared" si="48"/>
        <v>0</v>
      </c>
    </row>
    <row r="282" spans="5:49" x14ac:dyDescent="0.2">
      <c r="E282" s="316"/>
      <c r="F282" s="301" t="str">
        <f t="shared" si="41"/>
        <v>INVALID</v>
      </c>
      <c r="G282" s="251"/>
      <c r="H282" s="251"/>
      <c r="I282" s="251"/>
      <c r="J282" s="251"/>
      <c r="K282" s="251"/>
      <c r="L282" s="251"/>
      <c r="M282" s="238" t="str">
        <f t="shared" si="42"/>
        <v>Not a SBITA</v>
      </c>
      <c r="N282" s="321"/>
      <c r="AA282" s="238">
        <f t="shared" si="43"/>
        <v>0</v>
      </c>
      <c r="AB282" s="238">
        <f t="shared" si="44"/>
        <v>0</v>
      </c>
      <c r="AC282" s="238">
        <f t="shared" si="45"/>
        <v>0</v>
      </c>
      <c r="AD282" s="238">
        <f t="shared" si="46"/>
        <v>0</v>
      </c>
      <c r="AG282" s="238">
        <f t="shared" si="40"/>
        <v>0</v>
      </c>
      <c r="AM282" s="322"/>
      <c r="AO282" s="305"/>
      <c r="AP282" s="322"/>
      <c r="AR282" s="322"/>
      <c r="AV282" s="238" t="b">
        <f t="shared" si="47"/>
        <v>0</v>
      </c>
      <c r="AW282" s="238">
        <f t="shared" si="48"/>
        <v>0</v>
      </c>
    </row>
    <row r="283" spans="5:49" x14ac:dyDescent="0.2">
      <c r="E283" s="316"/>
      <c r="F283" s="301" t="str">
        <f t="shared" si="41"/>
        <v>INVALID</v>
      </c>
      <c r="G283" s="251"/>
      <c r="H283" s="251"/>
      <c r="I283" s="251"/>
      <c r="J283" s="251"/>
      <c r="K283" s="251"/>
      <c r="L283" s="251"/>
      <c r="M283" s="238" t="str">
        <f t="shared" si="42"/>
        <v>Not a SBITA</v>
      </c>
      <c r="N283" s="321"/>
      <c r="AA283" s="238">
        <f t="shared" si="43"/>
        <v>0</v>
      </c>
      <c r="AB283" s="238">
        <f t="shared" si="44"/>
        <v>0</v>
      </c>
      <c r="AC283" s="238">
        <f t="shared" si="45"/>
        <v>0</v>
      </c>
      <c r="AD283" s="238">
        <f t="shared" si="46"/>
        <v>0</v>
      </c>
      <c r="AG283" s="238">
        <f t="shared" si="40"/>
        <v>0</v>
      </c>
      <c r="AM283" s="322"/>
      <c r="AO283" s="305"/>
      <c r="AP283" s="322"/>
      <c r="AR283" s="322"/>
      <c r="AV283" s="238" t="b">
        <f t="shared" si="47"/>
        <v>0</v>
      </c>
      <c r="AW283" s="238">
        <f t="shared" si="48"/>
        <v>0</v>
      </c>
    </row>
    <row r="284" spans="5:49" x14ac:dyDescent="0.2">
      <c r="E284" s="316"/>
      <c r="F284" s="301" t="str">
        <f t="shared" si="41"/>
        <v>INVALID</v>
      </c>
      <c r="G284" s="251"/>
      <c r="H284" s="251"/>
      <c r="I284" s="251"/>
      <c r="J284" s="251"/>
      <c r="K284" s="251"/>
      <c r="L284" s="251"/>
      <c r="M284" s="238" t="str">
        <f t="shared" si="42"/>
        <v>Not a SBITA</v>
      </c>
      <c r="N284" s="321"/>
      <c r="AA284" s="238">
        <f t="shared" si="43"/>
        <v>0</v>
      </c>
      <c r="AB284" s="238">
        <f t="shared" si="44"/>
        <v>0</v>
      </c>
      <c r="AC284" s="238">
        <f t="shared" si="45"/>
        <v>0</v>
      </c>
      <c r="AD284" s="238">
        <f t="shared" si="46"/>
        <v>0</v>
      </c>
      <c r="AG284" s="238">
        <f t="shared" si="40"/>
        <v>0</v>
      </c>
      <c r="AM284" s="322"/>
      <c r="AO284" s="305"/>
      <c r="AP284" s="322"/>
      <c r="AR284" s="322"/>
      <c r="AV284" s="238" t="b">
        <f t="shared" si="47"/>
        <v>0</v>
      </c>
      <c r="AW284" s="238">
        <f t="shared" si="48"/>
        <v>0</v>
      </c>
    </row>
    <row r="285" spans="5:49" x14ac:dyDescent="0.2">
      <c r="E285" s="316"/>
      <c r="F285" s="301" t="str">
        <f t="shared" si="41"/>
        <v>INVALID</v>
      </c>
      <c r="G285" s="251"/>
      <c r="H285" s="251"/>
      <c r="I285" s="251"/>
      <c r="J285" s="251"/>
      <c r="K285" s="251"/>
      <c r="L285" s="251"/>
      <c r="M285" s="238" t="str">
        <f t="shared" si="42"/>
        <v>Not a SBITA</v>
      </c>
      <c r="N285" s="321"/>
      <c r="AA285" s="238">
        <f t="shared" si="43"/>
        <v>0</v>
      </c>
      <c r="AB285" s="238">
        <f t="shared" si="44"/>
        <v>0</v>
      </c>
      <c r="AC285" s="238">
        <f t="shared" si="45"/>
        <v>0</v>
      </c>
      <c r="AD285" s="238">
        <f t="shared" si="46"/>
        <v>0</v>
      </c>
      <c r="AG285" s="238">
        <f t="shared" si="40"/>
        <v>0</v>
      </c>
      <c r="AM285" s="322"/>
      <c r="AO285" s="305"/>
      <c r="AP285" s="322"/>
      <c r="AR285" s="322"/>
      <c r="AV285" s="238" t="b">
        <f t="shared" si="47"/>
        <v>0</v>
      </c>
      <c r="AW285" s="238">
        <f t="shared" si="48"/>
        <v>0</v>
      </c>
    </row>
    <row r="286" spans="5:49" x14ac:dyDescent="0.2">
      <c r="E286" s="316"/>
      <c r="F286" s="301" t="str">
        <f t="shared" si="41"/>
        <v>INVALID</v>
      </c>
      <c r="G286" s="251"/>
      <c r="H286" s="251"/>
      <c r="I286" s="251"/>
      <c r="J286" s="251"/>
      <c r="K286" s="251"/>
      <c r="L286" s="251"/>
      <c r="M286" s="238" t="str">
        <f t="shared" si="42"/>
        <v>Not a SBITA</v>
      </c>
      <c r="N286" s="321"/>
      <c r="AA286" s="238">
        <f t="shared" si="43"/>
        <v>0</v>
      </c>
      <c r="AB286" s="238">
        <f t="shared" si="44"/>
        <v>0</v>
      </c>
      <c r="AC286" s="238">
        <f t="shared" si="45"/>
        <v>0</v>
      </c>
      <c r="AD286" s="238">
        <f t="shared" si="46"/>
        <v>0</v>
      </c>
      <c r="AG286" s="238">
        <f t="shared" si="40"/>
        <v>0</v>
      </c>
      <c r="AM286" s="322"/>
      <c r="AO286" s="305"/>
      <c r="AP286" s="322"/>
      <c r="AR286" s="322"/>
      <c r="AV286" s="238" t="b">
        <f t="shared" si="47"/>
        <v>0</v>
      </c>
      <c r="AW286" s="238">
        <f t="shared" si="48"/>
        <v>0</v>
      </c>
    </row>
    <row r="287" spans="5:49" x14ac:dyDescent="0.2">
      <c r="E287" s="316"/>
      <c r="F287" s="301" t="str">
        <f t="shared" si="41"/>
        <v>INVALID</v>
      </c>
      <c r="G287" s="251"/>
      <c r="H287" s="251"/>
      <c r="I287" s="251"/>
      <c r="J287" s="251"/>
      <c r="K287" s="251"/>
      <c r="L287" s="251"/>
      <c r="M287" s="238" t="str">
        <f t="shared" si="42"/>
        <v>Not a SBITA</v>
      </c>
      <c r="N287" s="321"/>
      <c r="AA287" s="238">
        <f t="shared" si="43"/>
        <v>0</v>
      </c>
      <c r="AB287" s="238">
        <f t="shared" si="44"/>
        <v>0</v>
      </c>
      <c r="AC287" s="238">
        <f t="shared" si="45"/>
        <v>0</v>
      </c>
      <c r="AD287" s="238">
        <f t="shared" si="46"/>
        <v>0</v>
      </c>
      <c r="AG287" s="238">
        <f t="shared" si="40"/>
        <v>0</v>
      </c>
      <c r="AM287" s="322"/>
      <c r="AO287" s="305"/>
      <c r="AP287" s="322"/>
      <c r="AR287" s="322"/>
      <c r="AV287" s="238" t="b">
        <f t="shared" si="47"/>
        <v>0</v>
      </c>
      <c r="AW287" s="238">
        <f t="shared" si="48"/>
        <v>0</v>
      </c>
    </row>
    <row r="288" spans="5:49" x14ac:dyDescent="0.2">
      <c r="E288" s="316"/>
      <c r="F288" s="301" t="str">
        <f t="shared" si="41"/>
        <v>INVALID</v>
      </c>
      <c r="G288" s="251"/>
      <c r="H288" s="251"/>
      <c r="I288" s="251"/>
      <c r="J288" s="251"/>
      <c r="K288" s="251"/>
      <c r="L288" s="251"/>
      <c r="M288" s="238" t="str">
        <f t="shared" si="42"/>
        <v>Not a SBITA</v>
      </c>
      <c r="N288" s="321"/>
      <c r="AA288" s="238">
        <f t="shared" si="43"/>
        <v>0</v>
      </c>
      <c r="AB288" s="238">
        <f t="shared" si="44"/>
        <v>0</v>
      </c>
      <c r="AC288" s="238">
        <f t="shared" si="45"/>
        <v>0</v>
      </c>
      <c r="AD288" s="238">
        <f t="shared" si="46"/>
        <v>0</v>
      </c>
      <c r="AG288" s="238">
        <f t="shared" si="40"/>
        <v>0</v>
      </c>
      <c r="AM288" s="322"/>
      <c r="AO288" s="305"/>
      <c r="AP288" s="322"/>
      <c r="AR288" s="322"/>
      <c r="AV288" s="238" t="b">
        <f t="shared" si="47"/>
        <v>0</v>
      </c>
      <c r="AW288" s="238">
        <f t="shared" si="48"/>
        <v>0</v>
      </c>
    </row>
    <row r="289" spans="5:49" x14ac:dyDescent="0.2">
      <c r="E289" s="316"/>
      <c r="F289" s="301" t="str">
        <f t="shared" si="41"/>
        <v>INVALID</v>
      </c>
      <c r="G289" s="251"/>
      <c r="H289" s="251"/>
      <c r="I289" s="251"/>
      <c r="J289" s="251"/>
      <c r="K289" s="251"/>
      <c r="L289" s="251"/>
      <c r="M289" s="238" t="str">
        <f t="shared" si="42"/>
        <v>Not a SBITA</v>
      </c>
      <c r="N289" s="321"/>
      <c r="AA289" s="238">
        <f t="shared" si="43"/>
        <v>0</v>
      </c>
      <c r="AB289" s="238">
        <f t="shared" si="44"/>
        <v>0</v>
      </c>
      <c r="AC289" s="238">
        <f t="shared" si="45"/>
        <v>0</v>
      </c>
      <c r="AD289" s="238">
        <f t="shared" si="46"/>
        <v>0</v>
      </c>
      <c r="AG289" s="238">
        <f t="shared" si="40"/>
        <v>0</v>
      </c>
      <c r="AM289" s="322"/>
      <c r="AO289" s="305"/>
      <c r="AP289" s="322"/>
      <c r="AR289" s="322"/>
      <c r="AV289" s="238" t="b">
        <f t="shared" si="47"/>
        <v>0</v>
      </c>
      <c r="AW289" s="238">
        <f t="shared" si="48"/>
        <v>0</v>
      </c>
    </row>
    <row r="290" spans="5:49" x14ac:dyDescent="0.2">
      <c r="E290" s="316"/>
      <c r="F290" s="301" t="str">
        <f t="shared" si="41"/>
        <v>INVALID</v>
      </c>
      <c r="G290" s="251"/>
      <c r="H290" s="251"/>
      <c r="I290" s="251"/>
      <c r="J290" s="251"/>
      <c r="K290" s="251"/>
      <c r="L290" s="251"/>
      <c r="M290" s="238" t="str">
        <f t="shared" si="42"/>
        <v>Not a SBITA</v>
      </c>
      <c r="N290" s="321"/>
      <c r="AA290" s="238">
        <f t="shared" si="43"/>
        <v>0</v>
      </c>
      <c r="AB290" s="238">
        <f t="shared" si="44"/>
        <v>0</v>
      </c>
      <c r="AC290" s="238">
        <f t="shared" si="45"/>
        <v>0</v>
      </c>
      <c r="AD290" s="238">
        <f t="shared" si="46"/>
        <v>0</v>
      </c>
      <c r="AG290" s="238">
        <f t="shared" si="40"/>
        <v>0</v>
      </c>
      <c r="AM290" s="322"/>
      <c r="AO290" s="305"/>
      <c r="AP290" s="322"/>
      <c r="AR290" s="322"/>
      <c r="AV290" s="238" t="b">
        <f t="shared" si="47"/>
        <v>0</v>
      </c>
      <c r="AW290" s="238">
        <f t="shared" si="48"/>
        <v>0</v>
      </c>
    </row>
    <row r="291" spans="5:49" x14ac:dyDescent="0.2">
      <c r="E291" s="316"/>
      <c r="F291" s="301" t="str">
        <f t="shared" si="41"/>
        <v>INVALID</v>
      </c>
      <c r="G291" s="251"/>
      <c r="H291" s="251"/>
      <c r="I291" s="251"/>
      <c r="J291" s="251"/>
      <c r="K291" s="251"/>
      <c r="L291" s="251"/>
      <c r="M291" s="238" t="str">
        <f t="shared" si="42"/>
        <v>Not a SBITA</v>
      </c>
      <c r="N291" s="321"/>
      <c r="AA291" s="238">
        <f t="shared" si="43"/>
        <v>0</v>
      </c>
      <c r="AB291" s="238">
        <f t="shared" si="44"/>
        <v>0</v>
      </c>
      <c r="AC291" s="238">
        <f t="shared" si="45"/>
        <v>0</v>
      </c>
      <c r="AD291" s="238">
        <f t="shared" si="46"/>
        <v>0</v>
      </c>
      <c r="AG291" s="238">
        <f t="shared" si="40"/>
        <v>0</v>
      </c>
      <c r="AM291" s="322"/>
      <c r="AO291" s="305"/>
      <c r="AP291" s="322"/>
      <c r="AR291" s="322"/>
      <c r="AV291" s="238" t="b">
        <f t="shared" si="47"/>
        <v>0</v>
      </c>
      <c r="AW291" s="238">
        <f t="shared" si="48"/>
        <v>0</v>
      </c>
    </row>
    <row r="292" spans="5:49" x14ac:dyDescent="0.2">
      <c r="E292" s="316"/>
      <c r="F292" s="301" t="str">
        <f t="shared" si="41"/>
        <v>INVALID</v>
      </c>
      <c r="G292" s="251"/>
      <c r="H292" s="251"/>
      <c r="I292" s="251"/>
      <c r="J292" s="251"/>
      <c r="K292" s="251"/>
      <c r="L292" s="251"/>
      <c r="M292" s="238" t="str">
        <f t="shared" si="42"/>
        <v>Not a SBITA</v>
      </c>
      <c r="N292" s="321"/>
      <c r="AA292" s="238">
        <f t="shared" si="43"/>
        <v>0</v>
      </c>
      <c r="AB292" s="238">
        <f t="shared" si="44"/>
        <v>0</v>
      </c>
      <c r="AC292" s="238">
        <f t="shared" si="45"/>
        <v>0</v>
      </c>
      <c r="AD292" s="238">
        <f t="shared" si="46"/>
        <v>0</v>
      </c>
      <c r="AG292" s="238">
        <f t="shared" si="40"/>
        <v>0</v>
      </c>
      <c r="AM292" s="322"/>
      <c r="AO292" s="305"/>
      <c r="AP292" s="322"/>
      <c r="AR292" s="322"/>
      <c r="AV292" s="238" t="b">
        <f t="shared" si="47"/>
        <v>0</v>
      </c>
      <c r="AW292" s="238">
        <f t="shared" si="48"/>
        <v>0</v>
      </c>
    </row>
    <row r="293" spans="5:49" x14ac:dyDescent="0.2">
      <c r="E293" s="316"/>
      <c r="F293" s="301" t="str">
        <f t="shared" si="41"/>
        <v>INVALID</v>
      </c>
      <c r="G293" s="251"/>
      <c r="H293" s="251"/>
      <c r="I293" s="251"/>
      <c r="J293" s="251"/>
      <c r="K293" s="251"/>
      <c r="L293" s="251"/>
      <c r="M293" s="238" t="str">
        <f t="shared" si="42"/>
        <v>Not a SBITA</v>
      </c>
      <c r="N293" s="321"/>
      <c r="AA293" s="238">
        <f t="shared" si="43"/>
        <v>0</v>
      </c>
      <c r="AB293" s="238">
        <f t="shared" si="44"/>
        <v>0</v>
      </c>
      <c r="AC293" s="238">
        <f t="shared" si="45"/>
        <v>0</v>
      </c>
      <c r="AD293" s="238">
        <f t="shared" si="46"/>
        <v>0</v>
      </c>
      <c r="AG293" s="238">
        <f t="shared" si="40"/>
        <v>0</v>
      </c>
      <c r="AM293" s="322"/>
      <c r="AO293" s="305"/>
      <c r="AP293" s="322"/>
      <c r="AR293" s="322"/>
      <c r="AV293" s="238" t="b">
        <f t="shared" si="47"/>
        <v>0</v>
      </c>
      <c r="AW293" s="238">
        <f t="shared" si="48"/>
        <v>0</v>
      </c>
    </row>
    <row r="294" spans="5:49" x14ac:dyDescent="0.2">
      <c r="E294" s="316"/>
      <c r="F294" s="301" t="str">
        <f t="shared" si="41"/>
        <v>INVALID</v>
      </c>
      <c r="G294" s="251"/>
      <c r="H294" s="251"/>
      <c r="I294" s="251"/>
      <c r="J294" s="251"/>
      <c r="K294" s="251"/>
      <c r="L294" s="251"/>
      <c r="M294" s="238" t="str">
        <f t="shared" si="42"/>
        <v>Not a SBITA</v>
      </c>
      <c r="N294" s="321"/>
      <c r="AA294" s="238">
        <f t="shared" si="43"/>
        <v>0</v>
      </c>
      <c r="AB294" s="238">
        <f t="shared" si="44"/>
        <v>0</v>
      </c>
      <c r="AC294" s="238">
        <f t="shared" si="45"/>
        <v>0</v>
      </c>
      <c r="AD294" s="238">
        <f t="shared" si="46"/>
        <v>0</v>
      </c>
      <c r="AG294" s="238">
        <f t="shared" si="40"/>
        <v>0</v>
      </c>
      <c r="AM294" s="322"/>
      <c r="AO294" s="305"/>
      <c r="AP294" s="322"/>
      <c r="AR294" s="322"/>
      <c r="AV294" s="238" t="b">
        <f t="shared" si="47"/>
        <v>0</v>
      </c>
      <c r="AW294" s="238">
        <f t="shared" si="48"/>
        <v>0</v>
      </c>
    </row>
    <row r="295" spans="5:49" x14ac:dyDescent="0.2">
      <c r="E295" s="316"/>
      <c r="F295" s="301" t="str">
        <f t="shared" si="41"/>
        <v>INVALID</v>
      </c>
      <c r="G295" s="251"/>
      <c r="H295" s="251"/>
      <c r="I295" s="251"/>
      <c r="J295" s="251"/>
      <c r="K295" s="251"/>
      <c r="L295" s="251"/>
      <c r="M295" s="238" t="str">
        <f t="shared" si="42"/>
        <v>Not a SBITA</v>
      </c>
      <c r="N295" s="321"/>
      <c r="AA295" s="238">
        <f t="shared" si="43"/>
        <v>0</v>
      </c>
      <c r="AB295" s="238">
        <f t="shared" si="44"/>
        <v>0</v>
      </c>
      <c r="AC295" s="238">
        <f t="shared" si="45"/>
        <v>0</v>
      </c>
      <c r="AD295" s="238">
        <f t="shared" si="46"/>
        <v>0</v>
      </c>
      <c r="AG295" s="238">
        <f t="shared" si="40"/>
        <v>0</v>
      </c>
      <c r="AM295" s="322"/>
      <c r="AO295" s="305"/>
      <c r="AP295" s="322"/>
      <c r="AR295" s="322"/>
      <c r="AV295" s="238" t="b">
        <f t="shared" si="47"/>
        <v>0</v>
      </c>
      <c r="AW295" s="238">
        <f t="shared" si="48"/>
        <v>0</v>
      </c>
    </row>
    <row r="296" spans="5:49" x14ac:dyDescent="0.2">
      <c r="E296" s="316"/>
      <c r="F296" s="301" t="str">
        <f t="shared" si="41"/>
        <v>INVALID</v>
      </c>
      <c r="G296" s="251"/>
      <c r="H296" s="251"/>
      <c r="I296" s="251"/>
      <c r="J296" s="251"/>
      <c r="K296" s="251"/>
      <c r="L296" s="251"/>
      <c r="M296" s="238" t="str">
        <f t="shared" si="42"/>
        <v>Not a SBITA</v>
      </c>
      <c r="N296" s="321"/>
      <c r="AA296" s="238">
        <f t="shared" si="43"/>
        <v>0</v>
      </c>
      <c r="AB296" s="238">
        <f t="shared" si="44"/>
        <v>0</v>
      </c>
      <c r="AC296" s="238">
        <f t="shared" si="45"/>
        <v>0</v>
      </c>
      <c r="AD296" s="238">
        <f t="shared" si="46"/>
        <v>0</v>
      </c>
      <c r="AG296" s="238">
        <f t="shared" si="40"/>
        <v>0</v>
      </c>
      <c r="AM296" s="322"/>
      <c r="AO296" s="305"/>
      <c r="AP296" s="322"/>
      <c r="AR296" s="322"/>
      <c r="AV296" s="238" t="b">
        <f t="shared" si="47"/>
        <v>0</v>
      </c>
      <c r="AW296" s="238">
        <f t="shared" si="48"/>
        <v>0</v>
      </c>
    </row>
    <row r="297" spans="5:49" x14ac:dyDescent="0.2">
      <c r="E297" s="316"/>
      <c r="F297" s="301" t="str">
        <f t="shared" si="41"/>
        <v>INVALID</v>
      </c>
      <c r="G297" s="251"/>
      <c r="H297" s="251"/>
      <c r="I297" s="251"/>
      <c r="J297" s="251"/>
      <c r="K297" s="251"/>
      <c r="L297" s="251"/>
      <c r="M297" s="238" t="str">
        <f t="shared" si="42"/>
        <v>Not a SBITA</v>
      </c>
      <c r="N297" s="321"/>
      <c r="AA297" s="238">
        <f t="shared" si="43"/>
        <v>0</v>
      </c>
      <c r="AB297" s="238">
        <f t="shared" si="44"/>
        <v>0</v>
      </c>
      <c r="AC297" s="238">
        <f t="shared" si="45"/>
        <v>0</v>
      </c>
      <c r="AD297" s="238">
        <f t="shared" si="46"/>
        <v>0</v>
      </c>
      <c r="AG297" s="238">
        <f t="shared" si="40"/>
        <v>0</v>
      </c>
      <c r="AM297" s="322"/>
      <c r="AO297" s="305"/>
      <c r="AP297" s="322"/>
      <c r="AR297" s="322"/>
      <c r="AV297" s="238" t="b">
        <f t="shared" si="47"/>
        <v>0</v>
      </c>
      <c r="AW297" s="238">
        <f t="shared" si="48"/>
        <v>0</v>
      </c>
    </row>
    <row r="298" spans="5:49" x14ac:dyDescent="0.2">
      <c r="E298" s="316"/>
      <c r="F298" s="301" t="str">
        <f t="shared" si="41"/>
        <v>INVALID</v>
      </c>
      <c r="G298" s="251"/>
      <c r="H298" s="251"/>
      <c r="I298" s="251"/>
      <c r="J298" s="251"/>
      <c r="K298" s="251"/>
      <c r="L298" s="251"/>
      <c r="M298" s="238" t="str">
        <f t="shared" si="42"/>
        <v>Not a SBITA</v>
      </c>
      <c r="N298" s="321"/>
      <c r="AA298" s="238">
        <f t="shared" si="43"/>
        <v>0</v>
      </c>
      <c r="AB298" s="238">
        <f t="shared" si="44"/>
        <v>0</v>
      </c>
      <c r="AC298" s="238">
        <f t="shared" si="45"/>
        <v>0</v>
      </c>
      <c r="AD298" s="238">
        <f t="shared" si="46"/>
        <v>0</v>
      </c>
      <c r="AG298" s="238">
        <f t="shared" si="40"/>
        <v>0</v>
      </c>
      <c r="AM298" s="322"/>
      <c r="AO298" s="305"/>
      <c r="AP298" s="322"/>
      <c r="AR298" s="322"/>
      <c r="AV298" s="238" t="b">
        <f t="shared" si="47"/>
        <v>0</v>
      </c>
      <c r="AW298" s="238">
        <f t="shared" si="48"/>
        <v>0</v>
      </c>
    </row>
    <row r="299" spans="5:49" x14ac:dyDescent="0.2">
      <c r="E299" s="316"/>
      <c r="F299" s="301" t="str">
        <f t="shared" si="41"/>
        <v>INVALID</v>
      </c>
      <c r="G299" s="251"/>
      <c r="H299" s="251"/>
      <c r="I299" s="251"/>
      <c r="J299" s="251"/>
      <c r="K299" s="251"/>
      <c r="L299" s="251"/>
      <c r="M299" s="238" t="str">
        <f t="shared" si="42"/>
        <v>Not a SBITA</v>
      </c>
      <c r="N299" s="321"/>
      <c r="AA299" s="238">
        <f t="shared" si="43"/>
        <v>0</v>
      </c>
      <c r="AB299" s="238">
        <f t="shared" si="44"/>
        <v>0</v>
      </c>
      <c r="AC299" s="238">
        <f t="shared" si="45"/>
        <v>0</v>
      </c>
      <c r="AD299" s="238">
        <f t="shared" si="46"/>
        <v>0</v>
      </c>
      <c r="AG299" s="238">
        <f t="shared" si="40"/>
        <v>0</v>
      </c>
      <c r="AM299" s="322"/>
      <c r="AO299" s="305"/>
      <c r="AP299" s="322"/>
      <c r="AR299" s="322"/>
      <c r="AV299" s="238" t="b">
        <f t="shared" si="47"/>
        <v>0</v>
      </c>
      <c r="AW299" s="238">
        <f t="shared" si="48"/>
        <v>0</v>
      </c>
    </row>
    <row r="300" spans="5:49" x14ac:dyDescent="0.2">
      <c r="E300" s="316"/>
      <c r="F300" s="301" t="str">
        <f t="shared" si="41"/>
        <v>INVALID</v>
      </c>
      <c r="G300" s="251"/>
      <c r="H300" s="251"/>
      <c r="I300" s="251"/>
      <c r="J300" s="251"/>
      <c r="K300" s="251"/>
      <c r="L300" s="251"/>
      <c r="M300" s="238" t="str">
        <f t="shared" si="42"/>
        <v>Not a SBITA</v>
      </c>
      <c r="N300" s="321"/>
      <c r="AA300" s="238">
        <f t="shared" si="43"/>
        <v>0</v>
      </c>
      <c r="AB300" s="238">
        <f t="shared" si="44"/>
        <v>0</v>
      </c>
      <c r="AC300" s="238">
        <f t="shared" si="45"/>
        <v>0</v>
      </c>
      <c r="AD300" s="238">
        <f t="shared" si="46"/>
        <v>0</v>
      </c>
      <c r="AG300" s="238">
        <f t="shared" si="40"/>
        <v>0</v>
      </c>
      <c r="AM300" s="322"/>
      <c r="AO300" s="305"/>
      <c r="AP300" s="322"/>
      <c r="AR300" s="322"/>
      <c r="AV300" s="238" t="b">
        <f t="shared" si="47"/>
        <v>0</v>
      </c>
      <c r="AW300" s="238">
        <f t="shared" si="48"/>
        <v>0</v>
      </c>
    </row>
    <row r="301" spans="5:49" x14ac:dyDescent="0.2">
      <c r="E301" s="316"/>
      <c r="F301" s="301" t="str">
        <f t="shared" si="41"/>
        <v>INVALID</v>
      </c>
      <c r="G301" s="251"/>
      <c r="H301" s="251"/>
      <c r="I301" s="251"/>
      <c r="J301" s="251"/>
      <c r="K301" s="251"/>
      <c r="L301" s="251"/>
      <c r="M301" s="238" t="str">
        <f t="shared" si="42"/>
        <v>Not a SBITA</v>
      </c>
      <c r="N301" s="321"/>
      <c r="AA301" s="238">
        <f t="shared" si="43"/>
        <v>0</v>
      </c>
      <c r="AB301" s="238">
        <f t="shared" si="44"/>
        <v>0</v>
      </c>
      <c r="AC301" s="238">
        <f t="shared" si="45"/>
        <v>0</v>
      </c>
      <c r="AD301" s="238">
        <f t="shared" si="46"/>
        <v>0</v>
      </c>
      <c r="AG301" s="238">
        <f t="shared" si="40"/>
        <v>0</v>
      </c>
      <c r="AM301" s="322"/>
      <c r="AO301" s="305"/>
      <c r="AP301" s="322"/>
      <c r="AR301" s="322"/>
      <c r="AV301" s="238" t="b">
        <f t="shared" si="47"/>
        <v>0</v>
      </c>
      <c r="AW301" s="238">
        <f t="shared" si="48"/>
        <v>0</v>
      </c>
    </row>
    <row r="302" spans="5:49" x14ac:dyDescent="0.2">
      <c r="E302" s="316"/>
      <c r="F302" s="301" t="str">
        <f t="shared" si="41"/>
        <v>INVALID</v>
      </c>
      <c r="G302" s="251"/>
      <c r="H302" s="251"/>
      <c r="I302" s="251"/>
      <c r="J302" s="251"/>
      <c r="K302" s="251"/>
      <c r="L302" s="251"/>
      <c r="M302" s="238" t="str">
        <f t="shared" si="42"/>
        <v>Not a SBITA</v>
      </c>
      <c r="N302" s="321"/>
      <c r="AA302" s="238">
        <f t="shared" si="43"/>
        <v>0</v>
      </c>
      <c r="AB302" s="238">
        <f t="shared" si="44"/>
        <v>0</v>
      </c>
      <c r="AC302" s="238">
        <f t="shared" si="45"/>
        <v>0</v>
      </c>
      <c r="AD302" s="238">
        <f t="shared" si="46"/>
        <v>0</v>
      </c>
      <c r="AG302" s="238">
        <f t="shared" si="40"/>
        <v>0</v>
      </c>
      <c r="AM302" s="322"/>
      <c r="AO302" s="305"/>
      <c r="AP302" s="322"/>
      <c r="AR302" s="322"/>
      <c r="AV302" s="238" t="b">
        <f t="shared" si="47"/>
        <v>0</v>
      </c>
      <c r="AW302" s="238">
        <f t="shared" si="48"/>
        <v>0</v>
      </c>
    </row>
    <row r="303" spans="5:49" x14ac:dyDescent="0.2">
      <c r="E303" s="316"/>
      <c r="F303" s="301" t="str">
        <f t="shared" si="41"/>
        <v>INVALID</v>
      </c>
      <c r="G303" s="251"/>
      <c r="H303" s="251"/>
      <c r="I303" s="251"/>
      <c r="J303" s="251"/>
      <c r="K303" s="251"/>
      <c r="L303" s="251"/>
      <c r="M303" s="238" t="str">
        <f t="shared" si="42"/>
        <v>Not a SBITA</v>
      </c>
      <c r="N303" s="321"/>
      <c r="AA303" s="238">
        <f t="shared" si="43"/>
        <v>0</v>
      </c>
      <c r="AB303" s="238">
        <f t="shared" si="44"/>
        <v>0</v>
      </c>
      <c r="AC303" s="238">
        <f t="shared" si="45"/>
        <v>0</v>
      </c>
      <c r="AD303" s="238">
        <f t="shared" si="46"/>
        <v>0</v>
      </c>
      <c r="AG303" s="238">
        <f t="shared" si="40"/>
        <v>0</v>
      </c>
      <c r="AM303" s="322"/>
      <c r="AO303" s="305"/>
      <c r="AP303" s="322"/>
      <c r="AR303" s="322"/>
      <c r="AV303" s="238" t="b">
        <f t="shared" si="47"/>
        <v>0</v>
      </c>
      <c r="AW303" s="238">
        <f t="shared" si="48"/>
        <v>0</v>
      </c>
    </row>
    <row r="304" spans="5:49" x14ac:dyDescent="0.2">
      <c r="E304" s="316"/>
      <c r="F304" s="301" t="str">
        <f t="shared" si="41"/>
        <v>INVALID</v>
      </c>
      <c r="G304" s="251"/>
      <c r="H304" s="251"/>
      <c r="I304" s="251"/>
      <c r="J304" s="251"/>
      <c r="K304" s="251"/>
      <c r="L304" s="251"/>
      <c r="M304" s="238" t="str">
        <f t="shared" si="42"/>
        <v>Not a SBITA</v>
      </c>
      <c r="N304" s="321"/>
      <c r="AA304" s="238">
        <f t="shared" si="43"/>
        <v>0</v>
      </c>
      <c r="AB304" s="238">
        <f t="shared" si="44"/>
        <v>0</v>
      </c>
      <c r="AC304" s="238">
        <f t="shared" si="45"/>
        <v>0</v>
      </c>
      <c r="AD304" s="238">
        <f t="shared" si="46"/>
        <v>0</v>
      </c>
      <c r="AG304" s="238">
        <f t="shared" si="40"/>
        <v>0</v>
      </c>
      <c r="AM304" s="322"/>
      <c r="AO304" s="305"/>
      <c r="AP304" s="322"/>
      <c r="AR304" s="322"/>
      <c r="AV304" s="238" t="b">
        <f t="shared" si="47"/>
        <v>0</v>
      </c>
      <c r="AW304" s="238">
        <f t="shared" si="48"/>
        <v>0</v>
      </c>
    </row>
    <row r="305" spans="5:49" x14ac:dyDescent="0.2">
      <c r="E305" s="316"/>
      <c r="F305" s="301" t="str">
        <f t="shared" si="41"/>
        <v>INVALID</v>
      </c>
      <c r="G305" s="251"/>
      <c r="H305" s="251"/>
      <c r="I305" s="251"/>
      <c r="J305" s="251"/>
      <c r="K305" s="251"/>
      <c r="L305" s="251"/>
      <c r="M305" s="238" t="str">
        <f t="shared" si="42"/>
        <v>Not a SBITA</v>
      </c>
      <c r="N305" s="321"/>
      <c r="AA305" s="238">
        <f t="shared" si="43"/>
        <v>0</v>
      </c>
      <c r="AB305" s="238">
        <f t="shared" si="44"/>
        <v>0</v>
      </c>
      <c r="AC305" s="238">
        <f t="shared" si="45"/>
        <v>0</v>
      </c>
      <c r="AD305" s="238">
        <f t="shared" si="46"/>
        <v>0</v>
      </c>
      <c r="AG305" s="238">
        <f t="shared" si="40"/>
        <v>0</v>
      </c>
      <c r="AM305" s="322"/>
      <c r="AO305" s="305"/>
      <c r="AP305" s="322"/>
      <c r="AR305" s="322"/>
      <c r="AV305" s="238" t="b">
        <f t="shared" si="47"/>
        <v>0</v>
      </c>
      <c r="AW305" s="238">
        <f t="shared" si="48"/>
        <v>0</v>
      </c>
    </row>
    <row r="306" spans="5:49" x14ac:dyDescent="0.2">
      <c r="E306" s="316"/>
      <c r="F306" s="301" t="str">
        <f t="shared" si="41"/>
        <v>INVALID</v>
      </c>
      <c r="G306" s="251"/>
      <c r="H306" s="251"/>
      <c r="I306" s="251"/>
      <c r="J306" s="251"/>
      <c r="K306" s="251"/>
      <c r="L306" s="251"/>
      <c r="M306" s="238" t="str">
        <f t="shared" si="42"/>
        <v>Not a SBITA</v>
      </c>
      <c r="N306" s="321"/>
      <c r="AA306" s="238">
        <f t="shared" si="43"/>
        <v>0</v>
      </c>
      <c r="AB306" s="238">
        <f t="shared" si="44"/>
        <v>0</v>
      </c>
      <c r="AC306" s="238">
        <f t="shared" si="45"/>
        <v>0</v>
      </c>
      <c r="AD306" s="238">
        <f t="shared" si="46"/>
        <v>0</v>
      </c>
      <c r="AG306" s="238">
        <f t="shared" si="40"/>
        <v>0</v>
      </c>
      <c r="AM306" s="322"/>
      <c r="AO306" s="305"/>
      <c r="AP306" s="322"/>
      <c r="AR306" s="322"/>
      <c r="AV306" s="238" t="b">
        <f t="shared" si="47"/>
        <v>0</v>
      </c>
      <c r="AW306" s="238">
        <f t="shared" si="48"/>
        <v>0</v>
      </c>
    </row>
    <row r="307" spans="5:49" x14ac:dyDescent="0.2">
      <c r="E307" s="316"/>
      <c r="F307" s="301" t="str">
        <f t="shared" si="41"/>
        <v>INVALID</v>
      </c>
      <c r="G307" s="251"/>
      <c r="H307" s="251"/>
      <c r="I307" s="251"/>
      <c r="J307" s="251"/>
      <c r="K307" s="251"/>
      <c r="L307" s="251"/>
      <c r="M307" s="238" t="str">
        <f t="shared" si="42"/>
        <v>Not a SBITA</v>
      </c>
      <c r="N307" s="321"/>
      <c r="AA307" s="238">
        <f t="shared" si="43"/>
        <v>0</v>
      </c>
      <c r="AB307" s="238">
        <f t="shared" si="44"/>
        <v>0</v>
      </c>
      <c r="AC307" s="238">
        <f t="shared" si="45"/>
        <v>0</v>
      </c>
      <c r="AD307" s="238">
        <f t="shared" si="46"/>
        <v>0</v>
      </c>
      <c r="AG307" s="238">
        <f t="shared" si="40"/>
        <v>0</v>
      </c>
      <c r="AM307" s="322"/>
      <c r="AO307" s="305"/>
      <c r="AP307" s="322"/>
      <c r="AR307" s="322"/>
      <c r="AV307" s="238" t="b">
        <f t="shared" si="47"/>
        <v>0</v>
      </c>
      <c r="AW307" s="238">
        <f t="shared" si="48"/>
        <v>0</v>
      </c>
    </row>
    <row r="308" spans="5:49" x14ac:dyDescent="0.2">
      <c r="E308" s="316"/>
      <c r="F308" s="301" t="str">
        <f t="shared" si="41"/>
        <v>INVALID</v>
      </c>
      <c r="G308" s="251"/>
      <c r="H308" s="251"/>
      <c r="I308" s="251"/>
      <c r="J308" s="251"/>
      <c r="K308" s="251"/>
      <c r="L308" s="251"/>
      <c r="M308" s="238" t="str">
        <f t="shared" si="42"/>
        <v>Not a SBITA</v>
      </c>
      <c r="N308" s="321"/>
      <c r="AA308" s="238">
        <f t="shared" si="43"/>
        <v>0</v>
      </c>
      <c r="AB308" s="238">
        <f t="shared" si="44"/>
        <v>0</v>
      </c>
      <c r="AC308" s="238">
        <f t="shared" si="45"/>
        <v>0</v>
      </c>
      <c r="AD308" s="238">
        <f t="shared" si="46"/>
        <v>0</v>
      </c>
      <c r="AG308" s="238">
        <f t="shared" si="40"/>
        <v>0</v>
      </c>
      <c r="AM308" s="322"/>
      <c r="AO308" s="305"/>
      <c r="AP308" s="322"/>
      <c r="AR308" s="322"/>
      <c r="AV308" s="238" t="b">
        <f t="shared" si="47"/>
        <v>0</v>
      </c>
      <c r="AW308" s="238">
        <f t="shared" si="48"/>
        <v>0</v>
      </c>
    </row>
    <row r="309" spans="5:49" x14ac:dyDescent="0.2">
      <c r="E309" s="316"/>
      <c r="F309" s="301" t="str">
        <f t="shared" si="41"/>
        <v>INVALID</v>
      </c>
      <c r="G309" s="251"/>
      <c r="H309" s="251"/>
      <c r="I309" s="251"/>
      <c r="J309" s="251"/>
      <c r="K309" s="251"/>
      <c r="L309" s="251"/>
      <c r="M309" s="238" t="str">
        <f t="shared" si="42"/>
        <v>Not a SBITA</v>
      </c>
      <c r="N309" s="321"/>
      <c r="AA309" s="238">
        <f t="shared" si="43"/>
        <v>0</v>
      </c>
      <c r="AB309" s="238">
        <f t="shared" si="44"/>
        <v>0</v>
      </c>
      <c r="AC309" s="238">
        <f t="shared" si="45"/>
        <v>0</v>
      </c>
      <c r="AD309" s="238">
        <f t="shared" si="46"/>
        <v>0</v>
      </c>
      <c r="AG309" s="238">
        <f t="shared" si="40"/>
        <v>0</v>
      </c>
      <c r="AM309" s="322"/>
      <c r="AO309" s="305"/>
      <c r="AP309" s="322"/>
      <c r="AR309" s="322"/>
      <c r="AV309" s="238" t="b">
        <f t="shared" si="47"/>
        <v>0</v>
      </c>
      <c r="AW309" s="238">
        <f t="shared" si="48"/>
        <v>0</v>
      </c>
    </row>
    <row r="310" spans="5:49" x14ac:dyDescent="0.2">
      <c r="E310" s="316"/>
      <c r="F310" s="301" t="str">
        <f t="shared" si="41"/>
        <v>INVALID</v>
      </c>
      <c r="G310" s="251"/>
      <c r="H310" s="251"/>
      <c r="I310" s="251"/>
      <c r="J310" s="251"/>
      <c r="K310" s="251"/>
      <c r="L310" s="251"/>
      <c r="M310" s="238" t="str">
        <f t="shared" si="42"/>
        <v>Not a SBITA</v>
      </c>
      <c r="N310" s="321"/>
      <c r="AA310" s="238">
        <f t="shared" si="43"/>
        <v>0</v>
      </c>
      <c r="AB310" s="238">
        <f t="shared" si="44"/>
        <v>0</v>
      </c>
      <c r="AC310" s="238">
        <f t="shared" si="45"/>
        <v>0</v>
      </c>
      <c r="AD310" s="238">
        <f t="shared" si="46"/>
        <v>0</v>
      </c>
      <c r="AG310" s="238">
        <f t="shared" si="40"/>
        <v>0</v>
      </c>
      <c r="AM310" s="322"/>
      <c r="AO310" s="305"/>
      <c r="AP310" s="322"/>
      <c r="AR310" s="322"/>
      <c r="AV310" s="238" t="b">
        <f t="shared" si="47"/>
        <v>0</v>
      </c>
      <c r="AW310" s="238">
        <f t="shared" si="48"/>
        <v>0</v>
      </c>
    </row>
    <row r="311" spans="5:49" x14ac:dyDescent="0.2">
      <c r="E311" s="316"/>
      <c r="F311" s="301" t="str">
        <f t="shared" si="41"/>
        <v>INVALID</v>
      </c>
      <c r="G311" s="251"/>
      <c r="H311" s="251"/>
      <c r="I311" s="251"/>
      <c r="J311" s="251"/>
      <c r="K311" s="251"/>
      <c r="L311" s="251"/>
      <c r="M311" s="238" t="str">
        <f t="shared" si="42"/>
        <v>Not a SBITA</v>
      </c>
      <c r="N311" s="321"/>
      <c r="AA311" s="238">
        <f t="shared" si="43"/>
        <v>0</v>
      </c>
      <c r="AB311" s="238">
        <f t="shared" si="44"/>
        <v>0</v>
      </c>
      <c r="AC311" s="238">
        <f t="shared" si="45"/>
        <v>0</v>
      </c>
      <c r="AD311" s="238">
        <f t="shared" si="46"/>
        <v>0</v>
      </c>
      <c r="AG311" s="238">
        <f t="shared" si="40"/>
        <v>0</v>
      </c>
      <c r="AM311" s="322"/>
      <c r="AO311" s="305"/>
      <c r="AP311" s="322"/>
      <c r="AR311" s="322"/>
      <c r="AV311" s="238" t="b">
        <f t="shared" si="47"/>
        <v>0</v>
      </c>
      <c r="AW311" s="238">
        <f t="shared" si="48"/>
        <v>0</v>
      </c>
    </row>
    <row r="312" spans="5:49" x14ac:dyDescent="0.2">
      <c r="E312" s="316"/>
      <c r="F312" s="301" t="str">
        <f t="shared" si="41"/>
        <v>INVALID</v>
      </c>
      <c r="G312" s="251"/>
      <c r="H312" s="251"/>
      <c r="I312" s="251"/>
      <c r="J312" s="251"/>
      <c r="K312" s="251"/>
      <c r="L312" s="251"/>
      <c r="M312" s="238" t="str">
        <f t="shared" si="42"/>
        <v>Not a SBITA</v>
      </c>
      <c r="N312" s="321"/>
      <c r="AA312" s="238">
        <f t="shared" si="43"/>
        <v>0</v>
      </c>
      <c r="AB312" s="238">
        <f t="shared" si="44"/>
        <v>0</v>
      </c>
      <c r="AC312" s="238">
        <f t="shared" si="45"/>
        <v>0</v>
      </c>
      <c r="AD312" s="238">
        <f t="shared" si="46"/>
        <v>0</v>
      </c>
      <c r="AG312" s="238">
        <f t="shared" si="40"/>
        <v>0</v>
      </c>
      <c r="AM312" s="322"/>
      <c r="AO312" s="305"/>
      <c r="AP312" s="322"/>
      <c r="AR312" s="322"/>
      <c r="AV312" s="238" t="b">
        <f t="shared" si="47"/>
        <v>0</v>
      </c>
      <c r="AW312" s="238">
        <f t="shared" si="48"/>
        <v>0</v>
      </c>
    </row>
    <row r="313" spans="5:49" x14ac:dyDescent="0.2">
      <c r="E313" s="316"/>
      <c r="F313" s="301" t="str">
        <f t="shared" si="41"/>
        <v>INVALID</v>
      </c>
      <c r="G313" s="251"/>
      <c r="H313" s="251"/>
      <c r="I313" s="251"/>
      <c r="J313" s="251"/>
      <c r="K313" s="251"/>
      <c r="L313" s="251"/>
      <c r="M313" s="238" t="str">
        <f t="shared" si="42"/>
        <v>Not a SBITA</v>
      </c>
      <c r="N313" s="321"/>
      <c r="AA313" s="238">
        <f t="shared" si="43"/>
        <v>0</v>
      </c>
      <c r="AB313" s="238">
        <f t="shared" si="44"/>
        <v>0</v>
      </c>
      <c r="AC313" s="238">
        <f t="shared" si="45"/>
        <v>0</v>
      </c>
      <c r="AD313" s="238">
        <f t="shared" si="46"/>
        <v>0</v>
      </c>
      <c r="AG313" s="238">
        <f t="shared" si="40"/>
        <v>0</v>
      </c>
      <c r="AM313" s="322"/>
      <c r="AO313" s="305"/>
      <c r="AP313" s="322"/>
      <c r="AR313" s="322"/>
      <c r="AV313" s="238" t="b">
        <f t="shared" si="47"/>
        <v>0</v>
      </c>
      <c r="AW313" s="238">
        <f t="shared" si="48"/>
        <v>0</v>
      </c>
    </row>
    <row r="314" spans="5:49" x14ac:dyDescent="0.2">
      <c r="E314" s="316"/>
      <c r="F314" s="301" t="str">
        <f t="shared" si="41"/>
        <v>INVALID</v>
      </c>
      <c r="G314" s="251"/>
      <c r="H314" s="251"/>
      <c r="I314" s="251"/>
      <c r="J314" s="251"/>
      <c r="K314" s="251"/>
      <c r="L314" s="251"/>
      <c r="M314" s="238" t="str">
        <f t="shared" si="42"/>
        <v>Not a SBITA</v>
      </c>
      <c r="N314" s="321"/>
      <c r="AA314" s="238">
        <f t="shared" si="43"/>
        <v>0</v>
      </c>
      <c r="AB314" s="238">
        <f t="shared" si="44"/>
        <v>0</v>
      </c>
      <c r="AC314" s="238">
        <f t="shared" si="45"/>
        <v>0</v>
      </c>
      <c r="AD314" s="238">
        <f t="shared" si="46"/>
        <v>0</v>
      </c>
      <c r="AG314" s="238">
        <f t="shared" si="40"/>
        <v>0</v>
      </c>
      <c r="AM314" s="322"/>
      <c r="AO314" s="305"/>
      <c r="AP314" s="322"/>
      <c r="AR314" s="322"/>
      <c r="AV314" s="238" t="b">
        <f t="shared" si="47"/>
        <v>0</v>
      </c>
      <c r="AW314" s="238">
        <f t="shared" si="48"/>
        <v>0</v>
      </c>
    </row>
    <row r="315" spans="5:49" x14ac:dyDescent="0.2">
      <c r="E315" s="316"/>
      <c r="F315" s="301" t="str">
        <f t="shared" si="41"/>
        <v>INVALID</v>
      </c>
      <c r="G315" s="251"/>
      <c r="H315" s="251"/>
      <c r="I315" s="251"/>
      <c r="J315" s="251"/>
      <c r="K315" s="251"/>
      <c r="L315" s="251"/>
      <c r="M315" s="238" t="str">
        <f t="shared" si="42"/>
        <v>Not a SBITA</v>
      </c>
      <c r="N315" s="321"/>
      <c r="AA315" s="238">
        <f t="shared" si="43"/>
        <v>0</v>
      </c>
      <c r="AB315" s="238">
        <f t="shared" si="44"/>
        <v>0</v>
      </c>
      <c r="AC315" s="238">
        <f t="shared" si="45"/>
        <v>0</v>
      </c>
      <c r="AD315" s="238">
        <f t="shared" si="46"/>
        <v>0</v>
      </c>
      <c r="AG315" s="238">
        <f t="shared" si="40"/>
        <v>0</v>
      </c>
      <c r="AM315" s="322"/>
      <c r="AO315" s="305"/>
      <c r="AP315" s="322"/>
      <c r="AR315" s="322"/>
      <c r="AV315" s="238" t="b">
        <f t="shared" si="47"/>
        <v>0</v>
      </c>
      <c r="AW315" s="238">
        <f t="shared" si="48"/>
        <v>0</v>
      </c>
    </row>
    <row r="316" spans="5:49" x14ac:dyDescent="0.2">
      <c r="E316" s="316"/>
      <c r="F316" s="301" t="str">
        <f t="shared" si="41"/>
        <v>INVALID</v>
      </c>
      <c r="G316" s="251"/>
      <c r="H316" s="251"/>
      <c r="I316" s="251"/>
      <c r="J316" s="251"/>
      <c r="K316" s="251"/>
      <c r="L316" s="251"/>
      <c r="M316" s="238" t="str">
        <f t="shared" si="42"/>
        <v>Not a SBITA</v>
      </c>
      <c r="N316" s="321"/>
      <c r="AA316" s="238">
        <f t="shared" si="43"/>
        <v>0</v>
      </c>
      <c r="AB316" s="238">
        <f t="shared" si="44"/>
        <v>0</v>
      </c>
      <c r="AC316" s="238">
        <f t="shared" si="45"/>
        <v>0</v>
      </c>
      <c r="AD316" s="238">
        <f t="shared" si="46"/>
        <v>0</v>
      </c>
      <c r="AG316" s="238">
        <f t="shared" si="40"/>
        <v>0</v>
      </c>
      <c r="AM316" s="322"/>
      <c r="AO316" s="305"/>
      <c r="AP316" s="322"/>
      <c r="AR316" s="322"/>
      <c r="AV316" s="238" t="b">
        <f t="shared" si="47"/>
        <v>0</v>
      </c>
      <c r="AW316" s="238">
        <f t="shared" si="48"/>
        <v>0</v>
      </c>
    </row>
    <row r="317" spans="5:49" x14ac:dyDescent="0.2">
      <c r="E317" s="316"/>
      <c r="F317" s="301" t="str">
        <f t="shared" si="41"/>
        <v>INVALID</v>
      </c>
      <c r="G317" s="251"/>
      <c r="H317" s="251"/>
      <c r="I317" s="251"/>
      <c r="J317" s="251"/>
      <c r="K317" s="251"/>
      <c r="L317" s="251"/>
      <c r="M317" s="238" t="str">
        <f t="shared" si="42"/>
        <v>Not a SBITA</v>
      </c>
      <c r="N317" s="321"/>
      <c r="AA317" s="238">
        <f t="shared" si="43"/>
        <v>0</v>
      </c>
      <c r="AB317" s="238">
        <f t="shared" si="44"/>
        <v>0</v>
      </c>
      <c r="AC317" s="238">
        <f t="shared" si="45"/>
        <v>0</v>
      </c>
      <c r="AD317" s="238">
        <f t="shared" si="46"/>
        <v>0</v>
      </c>
      <c r="AG317" s="238">
        <f t="shared" si="40"/>
        <v>0</v>
      </c>
      <c r="AM317" s="322"/>
      <c r="AO317" s="305"/>
      <c r="AP317" s="322"/>
      <c r="AR317" s="322"/>
      <c r="AV317" s="238" t="b">
        <f t="shared" si="47"/>
        <v>0</v>
      </c>
      <c r="AW317" s="238">
        <f t="shared" si="48"/>
        <v>0</v>
      </c>
    </row>
    <row r="318" spans="5:49" x14ac:dyDescent="0.2">
      <c r="E318" s="316"/>
      <c r="F318" s="301" t="str">
        <f t="shared" si="41"/>
        <v>INVALID</v>
      </c>
      <c r="G318" s="251"/>
      <c r="H318" s="251"/>
      <c r="I318" s="251"/>
      <c r="J318" s="251"/>
      <c r="K318" s="251"/>
      <c r="L318" s="251"/>
      <c r="M318" s="238" t="str">
        <f t="shared" si="42"/>
        <v>Not a SBITA</v>
      </c>
      <c r="N318" s="321"/>
      <c r="AA318" s="238">
        <f t="shared" si="43"/>
        <v>0</v>
      </c>
      <c r="AB318" s="238">
        <f t="shared" si="44"/>
        <v>0</v>
      </c>
      <c r="AC318" s="238">
        <f t="shared" si="45"/>
        <v>0</v>
      </c>
      <c r="AD318" s="238">
        <f t="shared" si="46"/>
        <v>0</v>
      </c>
      <c r="AG318" s="238">
        <f t="shared" si="40"/>
        <v>0</v>
      </c>
      <c r="AM318" s="322"/>
      <c r="AO318" s="305"/>
      <c r="AP318" s="322"/>
      <c r="AR318" s="322"/>
      <c r="AV318" s="238" t="b">
        <f t="shared" si="47"/>
        <v>0</v>
      </c>
      <c r="AW318" s="238">
        <f t="shared" si="48"/>
        <v>0</v>
      </c>
    </row>
    <row r="319" spans="5:49" x14ac:dyDescent="0.2">
      <c r="E319" s="316"/>
      <c r="F319" s="301" t="str">
        <f t="shared" si="41"/>
        <v>INVALID</v>
      </c>
      <c r="G319" s="251"/>
      <c r="H319" s="251"/>
      <c r="I319" s="251"/>
      <c r="J319" s="251"/>
      <c r="K319" s="251"/>
      <c r="L319" s="251"/>
      <c r="M319" s="238" t="str">
        <f t="shared" si="42"/>
        <v>Not a SBITA</v>
      </c>
      <c r="N319" s="321"/>
      <c r="AA319" s="238">
        <f t="shared" si="43"/>
        <v>0</v>
      </c>
      <c r="AB319" s="238">
        <f t="shared" si="44"/>
        <v>0</v>
      </c>
      <c r="AC319" s="238">
        <f t="shared" si="45"/>
        <v>0</v>
      </c>
      <c r="AD319" s="238">
        <f t="shared" si="46"/>
        <v>0</v>
      </c>
      <c r="AG319" s="238">
        <f t="shared" si="40"/>
        <v>0</v>
      </c>
      <c r="AM319" s="322"/>
      <c r="AO319" s="305"/>
      <c r="AP319" s="322"/>
      <c r="AR319" s="322"/>
      <c r="AV319" s="238" t="b">
        <f t="shared" si="47"/>
        <v>0</v>
      </c>
      <c r="AW319" s="238">
        <f t="shared" si="48"/>
        <v>0</v>
      </c>
    </row>
    <row r="320" spans="5:49" x14ac:dyDescent="0.2">
      <c r="E320" s="316"/>
      <c r="F320" s="301" t="str">
        <f t="shared" si="41"/>
        <v>INVALID</v>
      </c>
      <c r="G320" s="251"/>
      <c r="H320" s="251"/>
      <c r="I320" s="251"/>
      <c r="J320" s="251"/>
      <c r="K320" s="251"/>
      <c r="L320" s="251"/>
      <c r="M320" s="238" t="str">
        <f t="shared" si="42"/>
        <v>Not a SBITA</v>
      </c>
      <c r="N320" s="321"/>
      <c r="AA320" s="238">
        <f t="shared" si="43"/>
        <v>0</v>
      </c>
      <c r="AB320" s="238">
        <f t="shared" si="44"/>
        <v>0</v>
      </c>
      <c r="AC320" s="238">
        <f t="shared" si="45"/>
        <v>0</v>
      </c>
      <c r="AD320" s="238">
        <f t="shared" si="46"/>
        <v>0</v>
      </c>
      <c r="AG320" s="238">
        <f t="shared" si="40"/>
        <v>0</v>
      </c>
      <c r="AM320" s="322"/>
      <c r="AO320" s="305"/>
      <c r="AP320" s="322"/>
      <c r="AR320" s="322"/>
      <c r="AV320" s="238" t="b">
        <f t="shared" si="47"/>
        <v>0</v>
      </c>
      <c r="AW320" s="238">
        <f t="shared" si="48"/>
        <v>0</v>
      </c>
    </row>
    <row r="321" spans="5:49" x14ac:dyDescent="0.2">
      <c r="E321" s="316"/>
      <c r="F321" s="301" t="str">
        <f t="shared" si="41"/>
        <v>INVALID</v>
      </c>
      <c r="G321" s="251"/>
      <c r="H321" s="251"/>
      <c r="I321" s="251"/>
      <c r="J321" s="251"/>
      <c r="K321" s="251"/>
      <c r="L321" s="251"/>
      <c r="M321" s="238" t="str">
        <f t="shared" si="42"/>
        <v>Not a SBITA</v>
      </c>
      <c r="N321" s="321"/>
      <c r="AA321" s="238">
        <f t="shared" si="43"/>
        <v>0</v>
      </c>
      <c r="AB321" s="238">
        <f t="shared" si="44"/>
        <v>0</v>
      </c>
      <c r="AC321" s="238">
        <f t="shared" si="45"/>
        <v>0</v>
      </c>
      <c r="AD321" s="238">
        <f t="shared" si="46"/>
        <v>0</v>
      </c>
      <c r="AG321" s="238">
        <f t="shared" si="40"/>
        <v>0</v>
      </c>
      <c r="AM321" s="322"/>
      <c r="AO321" s="305"/>
      <c r="AP321" s="322"/>
      <c r="AR321" s="322"/>
      <c r="AV321" s="238" t="b">
        <f t="shared" si="47"/>
        <v>0</v>
      </c>
      <c r="AW321" s="238">
        <f t="shared" si="48"/>
        <v>0</v>
      </c>
    </row>
    <row r="322" spans="5:49" x14ac:dyDescent="0.2">
      <c r="E322" s="316"/>
      <c r="F322" s="301" t="str">
        <f t="shared" si="41"/>
        <v>INVALID</v>
      </c>
      <c r="G322" s="251"/>
      <c r="H322" s="251"/>
      <c r="I322" s="251"/>
      <c r="J322" s="251"/>
      <c r="K322" s="251"/>
      <c r="L322" s="251"/>
      <c r="M322" s="238" t="str">
        <f t="shared" si="42"/>
        <v>Not a SBITA</v>
      </c>
      <c r="N322" s="321"/>
      <c r="AA322" s="238">
        <f t="shared" si="43"/>
        <v>0</v>
      </c>
      <c r="AB322" s="238">
        <f t="shared" si="44"/>
        <v>0</v>
      </c>
      <c r="AC322" s="238">
        <f t="shared" si="45"/>
        <v>0</v>
      </c>
      <c r="AD322" s="238">
        <f t="shared" si="46"/>
        <v>0</v>
      </c>
      <c r="AG322" s="238">
        <f t="shared" si="40"/>
        <v>0</v>
      </c>
      <c r="AM322" s="322"/>
      <c r="AO322" s="305"/>
      <c r="AP322" s="322"/>
      <c r="AR322" s="322"/>
      <c r="AV322" s="238" t="b">
        <f t="shared" si="47"/>
        <v>0</v>
      </c>
      <c r="AW322" s="238">
        <f t="shared" si="48"/>
        <v>0</v>
      </c>
    </row>
    <row r="323" spans="5:49" x14ac:dyDescent="0.2">
      <c r="E323" s="316"/>
      <c r="F323" s="301" t="str">
        <f t="shared" si="41"/>
        <v>INVALID</v>
      </c>
      <c r="G323" s="251"/>
      <c r="H323" s="251"/>
      <c r="I323" s="251"/>
      <c r="J323" s="251"/>
      <c r="K323" s="251"/>
      <c r="L323" s="251"/>
      <c r="M323" s="238" t="str">
        <f t="shared" si="42"/>
        <v>Not a SBITA</v>
      </c>
      <c r="N323" s="321"/>
      <c r="AA323" s="238">
        <f t="shared" si="43"/>
        <v>0</v>
      </c>
      <c r="AB323" s="238">
        <f t="shared" si="44"/>
        <v>0</v>
      </c>
      <c r="AC323" s="238">
        <f t="shared" si="45"/>
        <v>0</v>
      </c>
      <c r="AD323" s="238">
        <f t="shared" si="46"/>
        <v>0</v>
      </c>
      <c r="AG323" s="238">
        <f t="shared" si="40"/>
        <v>0</v>
      </c>
      <c r="AM323" s="322"/>
      <c r="AO323" s="305"/>
      <c r="AP323" s="322"/>
      <c r="AR323" s="322"/>
      <c r="AV323" s="238" t="b">
        <f t="shared" si="47"/>
        <v>0</v>
      </c>
      <c r="AW323" s="238">
        <f t="shared" si="48"/>
        <v>0</v>
      </c>
    </row>
    <row r="324" spans="5:49" x14ac:dyDescent="0.2">
      <c r="E324" s="316"/>
      <c r="F324" s="301" t="str">
        <f t="shared" si="41"/>
        <v>INVALID</v>
      </c>
      <c r="G324" s="251"/>
      <c r="H324" s="251"/>
      <c r="I324" s="251"/>
      <c r="J324" s="251"/>
      <c r="K324" s="251"/>
      <c r="L324" s="251"/>
      <c r="M324" s="238" t="str">
        <f t="shared" si="42"/>
        <v>Not a SBITA</v>
      </c>
      <c r="N324" s="321"/>
      <c r="AA324" s="238">
        <f t="shared" si="43"/>
        <v>0</v>
      </c>
      <c r="AB324" s="238">
        <f t="shared" si="44"/>
        <v>0</v>
      </c>
      <c r="AC324" s="238">
        <f t="shared" si="45"/>
        <v>0</v>
      </c>
      <c r="AD324" s="238">
        <f t="shared" si="46"/>
        <v>0</v>
      </c>
      <c r="AG324" s="238">
        <f t="shared" si="40"/>
        <v>0</v>
      </c>
      <c r="AM324" s="322"/>
      <c r="AO324" s="305"/>
      <c r="AP324" s="322"/>
      <c r="AR324" s="322"/>
      <c r="AV324" s="238" t="b">
        <f t="shared" si="47"/>
        <v>0</v>
      </c>
      <c r="AW324" s="238">
        <f t="shared" si="48"/>
        <v>0</v>
      </c>
    </row>
    <row r="325" spans="5:49" x14ac:dyDescent="0.2">
      <c r="E325" s="316"/>
      <c r="F325" s="301" t="str">
        <f t="shared" si="41"/>
        <v>INVALID</v>
      </c>
      <c r="G325" s="251"/>
      <c r="H325" s="251"/>
      <c r="I325" s="251"/>
      <c r="J325" s="251"/>
      <c r="K325" s="251"/>
      <c r="L325" s="251"/>
      <c r="M325" s="238" t="str">
        <f t="shared" si="42"/>
        <v>Not a SBITA</v>
      </c>
      <c r="N325" s="321"/>
      <c r="AA325" s="238">
        <f t="shared" si="43"/>
        <v>0</v>
      </c>
      <c r="AB325" s="238">
        <f t="shared" si="44"/>
        <v>0</v>
      </c>
      <c r="AC325" s="238">
        <f t="shared" si="45"/>
        <v>0</v>
      </c>
      <c r="AD325" s="238">
        <f t="shared" si="46"/>
        <v>0</v>
      </c>
      <c r="AG325" s="238">
        <f t="shared" si="40"/>
        <v>0</v>
      </c>
      <c r="AM325" s="322"/>
      <c r="AO325" s="305"/>
      <c r="AP325" s="322"/>
      <c r="AR325" s="322"/>
      <c r="AV325" s="238" t="b">
        <f t="shared" si="47"/>
        <v>0</v>
      </c>
      <c r="AW325" s="238">
        <f t="shared" si="48"/>
        <v>0</v>
      </c>
    </row>
    <row r="326" spans="5:49" x14ac:dyDescent="0.2">
      <c r="E326" s="316"/>
      <c r="F326" s="301" t="str">
        <f t="shared" si="41"/>
        <v>INVALID</v>
      </c>
      <c r="G326" s="251"/>
      <c r="H326" s="251"/>
      <c r="I326" s="251"/>
      <c r="J326" s="251"/>
      <c r="K326" s="251"/>
      <c r="L326" s="251"/>
      <c r="M326" s="238" t="str">
        <f t="shared" si="42"/>
        <v>Not a SBITA</v>
      </c>
      <c r="N326" s="321"/>
      <c r="AA326" s="238">
        <f t="shared" si="43"/>
        <v>0</v>
      </c>
      <c r="AB326" s="238">
        <f t="shared" si="44"/>
        <v>0</v>
      </c>
      <c r="AC326" s="238">
        <f t="shared" si="45"/>
        <v>0</v>
      </c>
      <c r="AD326" s="238">
        <f t="shared" si="46"/>
        <v>0</v>
      </c>
      <c r="AG326" s="238">
        <f t="shared" si="40"/>
        <v>0</v>
      </c>
      <c r="AM326" s="322"/>
      <c r="AO326" s="305"/>
      <c r="AP326" s="322"/>
      <c r="AR326" s="322"/>
      <c r="AV326" s="238" t="b">
        <f t="shared" si="47"/>
        <v>0</v>
      </c>
      <c r="AW326" s="238">
        <f t="shared" si="48"/>
        <v>0</v>
      </c>
    </row>
    <row r="327" spans="5:49" x14ac:dyDescent="0.2">
      <c r="E327" s="316"/>
      <c r="F327" s="301" t="str">
        <f t="shared" si="41"/>
        <v>INVALID</v>
      </c>
      <c r="G327" s="251"/>
      <c r="H327" s="251"/>
      <c r="I327" s="251"/>
      <c r="J327" s="251"/>
      <c r="K327" s="251"/>
      <c r="L327" s="251"/>
      <c r="M327" s="238" t="str">
        <f t="shared" si="42"/>
        <v>Not a SBITA</v>
      </c>
      <c r="N327" s="321"/>
      <c r="AA327" s="238">
        <f t="shared" si="43"/>
        <v>0</v>
      </c>
      <c r="AB327" s="238">
        <f t="shared" si="44"/>
        <v>0</v>
      </c>
      <c r="AC327" s="238">
        <f t="shared" si="45"/>
        <v>0</v>
      </c>
      <c r="AD327" s="238">
        <f t="shared" si="46"/>
        <v>0</v>
      </c>
      <c r="AG327" s="238">
        <f t="shared" si="40"/>
        <v>0</v>
      </c>
      <c r="AM327" s="322"/>
      <c r="AO327" s="305"/>
      <c r="AP327" s="322"/>
      <c r="AR327" s="322"/>
      <c r="AV327" s="238" t="b">
        <f t="shared" si="47"/>
        <v>0</v>
      </c>
      <c r="AW327" s="238">
        <f t="shared" si="48"/>
        <v>0</v>
      </c>
    </row>
    <row r="328" spans="5:49" x14ac:dyDescent="0.2">
      <c r="E328" s="316"/>
      <c r="F328" s="301" t="str">
        <f t="shared" si="41"/>
        <v>INVALID</v>
      </c>
      <c r="G328" s="251"/>
      <c r="H328" s="251"/>
      <c r="I328" s="251"/>
      <c r="J328" s="251"/>
      <c r="K328" s="251"/>
      <c r="L328" s="251"/>
      <c r="M328" s="238" t="str">
        <f t="shared" si="42"/>
        <v>Not a SBITA</v>
      </c>
      <c r="N328" s="321"/>
      <c r="AA328" s="238">
        <f t="shared" si="43"/>
        <v>0</v>
      </c>
      <c r="AB328" s="238">
        <f t="shared" si="44"/>
        <v>0</v>
      </c>
      <c r="AC328" s="238">
        <f t="shared" si="45"/>
        <v>0</v>
      </c>
      <c r="AD328" s="238">
        <f t="shared" si="46"/>
        <v>0</v>
      </c>
      <c r="AG328" s="238">
        <f t="shared" si="40"/>
        <v>0</v>
      </c>
      <c r="AM328" s="322"/>
      <c r="AO328" s="305"/>
      <c r="AP328" s="322"/>
      <c r="AR328" s="322"/>
      <c r="AV328" s="238" t="b">
        <f t="shared" si="47"/>
        <v>0</v>
      </c>
      <c r="AW328" s="238">
        <f t="shared" si="48"/>
        <v>0</v>
      </c>
    </row>
    <row r="329" spans="5:49" x14ac:dyDescent="0.2">
      <c r="E329" s="316"/>
      <c r="F329" s="301" t="str">
        <f t="shared" si="41"/>
        <v>INVALID</v>
      </c>
      <c r="G329" s="251"/>
      <c r="H329" s="251"/>
      <c r="I329" s="251"/>
      <c r="J329" s="251"/>
      <c r="K329" s="251"/>
      <c r="L329" s="251"/>
      <c r="M329" s="238" t="str">
        <f t="shared" si="42"/>
        <v>Not a SBITA</v>
      </c>
      <c r="N329" s="321"/>
      <c r="AA329" s="238">
        <f t="shared" si="43"/>
        <v>0</v>
      </c>
      <c r="AB329" s="238">
        <f t="shared" si="44"/>
        <v>0</v>
      </c>
      <c r="AC329" s="238">
        <f t="shared" si="45"/>
        <v>0</v>
      </c>
      <c r="AD329" s="238">
        <f t="shared" si="46"/>
        <v>0</v>
      </c>
      <c r="AG329" s="238">
        <f t="shared" si="40"/>
        <v>0</v>
      </c>
      <c r="AM329" s="322"/>
      <c r="AO329" s="305"/>
      <c r="AP329" s="322"/>
      <c r="AR329" s="322"/>
      <c r="AV329" s="238" t="b">
        <f t="shared" si="47"/>
        <v>0</v>
      </c>
      <c r="AW329" s="238">
        <f t="shared" si="48"/>
        <v>0</v>
      </c>
    </row>
    <row r="330" spans="5:49" x14ac:dyDescent="0.2">
      <c r="E330" s="316"/>
      <c r="F330" s="301" t="str">
        <f t="shared" si="41"/>
        <v>INVALID</v>
      </c>
      <c r="G330" s="251"/>
      <c r="H330" s="251"/>
      <c r="I330" s="251"/>
      <c r="J330" s="251"/>
      <c r="K330" s="251"/>
      <c r="L330" s="251"/>
      <c r="M330" s="238" t="str">
        <f t="shared" si="42"/>
        <v>Not a SBITA</v>
      </c>
      <c r="N330" s="321"/>
      <c r="AA330" s="238">
        <f t="shared" si="43"/>
        <v>0</v>
      </c>
      <c r="AB330" s="238">
        <f t="shared" si="44"/>
        <v>0</v>
      </c>
      <c r="AC330" s="238">
        <f t="shared" si="45"/>
        <v>0</v>
      </c>
      <c r="AD330" s="238">
        <f t="shared" si="46"/>
        <v>0</v>
      </c>
      <c r="AG330" s="238">
        <f t="shared" si="40"/>
        <v>0</v>
      </c>
      <c r="AM330" s="322"/>
      <c r="AO330" s="305"/>
      <c r="AP330" s="322"/>
      <c r="AR330" s="322"/>
      <c r="AV330" s="238" t="b">
        <f t="shared" si="47"/>
        <v>0</v>
      </c>
      <c r="AW330" s="238">
        <f t="shared" si="48"/>
        <v>0</v>
      </c>
    </row>
    <row r="331" spans="5:49" x14ac:dyDescent="0.2">
      <c r="E331" s="316"/>
      <c r="F331" s="301" t="str">
        <f t="shared" si="41"/>
        <v>INVALID</v>
      </c>
      <c r="G331" s="251"/>
      <c r="H331" s="251"/>
      <c r="I331" s="251"/>
      <c r="J331" s="251"/>
      <c r="K331" s="251"/>
      <c r="L331" s="251"/>
      <c r="M331" s="238" t="str">
        <f t="shared" si="42"/>
        <v>Not a SBITA</v>
      </c>
      <c r="N331" s="321"/>
      <c r="AA331" s="238">
        <f t="shared" si="43"/>
        <v>0</v>
      </c>
      <c r="AB331" s="238">
        <f t="shared" si="44"/>
        <v>0</v>
      </c>
      <c r="AC331" s="238">
        <f t="shared" si="45"/>
        <v>0</v>
      </c>
      <c r="AD331" s="238">
        <f t="shared" si="46"/>
        <v>0</v>
      </c>
      <c r="AG331" s="238">
        <f t="shared" ref="AG331:AG394" si="49">IF(AE331="Monthly",AA331*12,IF(AE331="quarterly",AA331*4,IF(AE331="semiannually",AA331*2,IF(AE331="annually",AA331*1,IF(AE331="weekly",AA331*52,0)))))</f>
        <v>0</v>
      </c>
      <c r="AM331" s="322"/>
      <c r="AO331" s="305"/>
      <c r="AP331" s="322"/>
      <c r="AR331" s="322"/>
      <c r="AV331" s="238" t="b">
        <f t="shared" si="47"/>
        <v>0</v>
      </c>
      <c r="AW331" s="238">
        <f t="shared" si="48"/>
        <v>0</v>
      </c>
    </row>
    <row r="332" spans="5:49" x14ac:dyDescent="0.2">
      <c r="E332" s="316"/>
      <c r="F332" s="301" t="str">
        <f t="shared" ref="F332:F395" si="50">IF(OR(E332="0100",E332="0200",E332="0300",E332="1100",E332="1200",E332="1300",E332="1400"),"GOV",IF(E332="MULTIPLE","COMPLETE COLUMN *AZ*",IF(OR(E332="2100",E332="2400",E332="2500",E332="2900",E332="6200",E332="6210"),"BTA",IF(OR(E332="3100",E332="3200",E332="3500",E332="3600",E332="3700",E332="3800"),"ISF","INVALID"))))</f>
        <v>INVALID</v>
      </c>
      <c r="G332" s="251"/>
      <c r="H332" s="251"/>
      <c r="I332" s="251"/>
      <c r="J332" s="251"/>
      <c r="K332" s="251"/>
      <c r="L332" s="251"/>
      <c r="M332" s="238" t="str">
        <f t="shared" ref="M332:M395" si="51">+IF(AND(G332="yes",H332="no", I332="no",J332 ="yes",K332="yes",L332="yes"),"SBITA","Not a SBITA")</f>
        <v>Not a SBITA</v>
      </c>
      <c r="N332" s="321"/>
      <c r="AA332" s="238">
        <f t="shared" ref="AA332:AA395" si="52">IF(AND(P332="Yes",V332="Yes"),IF(OR(Q332=W332,Q332&lt;W332),Q332,W332),+IF(AND(P332="Yes",S332="Yes"),IF(Q332&lt;W332,Q332,W332),IF(P332&lt;&gt;"No",Q332,IF(S332="yes",N332+T332,N332))))</f>
        <v>0</v>
      </c>
      <c r="AB332" s="238">
        <f t="shared" ref="AB332:AB395" si="53">+IF(AND(U332="Yes",O332="Yes"),IF(OR(Q332=W332,Q332&lt;W332),Q332,W332),N332)</f>
        <v>0</v>
      </c>
      <c r="AC332" s="238">
        <f t="shared" ref="AC332:AC395" si="54">+IF(O332=U332,MAX(Q332,W332),(IF(OR(V332="yes",P332="Yes"),MIN(Q332,W332),IF(AND(V332="Yes",P332="No"),W332,IF(AND(V332="No",P332="Yes"),Q332,0)))))</f>
        <v>0</v>
      </c>
      <c r="AD332" s="238">
        <f t="shared" ref="AD332:AD395" si="55">+IF(AND(Y332="Yes",S332="Yes"),MAX(T332,Z332),IF(AND(Y332="Yes",OR(S332="No",S332="")),Z332,IF(AND(OR(Y332="No",Y332=""),S332="Yes"),T332,0)))</f>
        <v>0</v>
      </c>
      <c r="AG332" s="238">
        <f t="shared" si="49"/>
        <v>0</v>
      </c>
      <c r="AM332" s="322"/>
      <c r="AO332" s="305"/>
      <c r="AP332" s="322"/>
      <c r="AR332" s="322"/>
      <c r="AV332" s="238" t="b">
        <f t="shared" ref="AV332:AV395" si="56">IF(M332="SBITA",+PV(AU332/(AG332/AA332),AG332,-AJ332,0,IF(AF332="Beginning",1,0)))</f>
        <v>0</v>
      </c>
      <c r="AW332" s="238">
        <f t="shared" ref="AW332:AW395" si="57">AV332+AP332+AR332</f>
        <v>0</v>
      </c>
    </row>
    <row r="333" spans="5:49" x14ac:dyDescent="0.2">
      <c r="E333" s="316"/>
      <c r="F333" s="301" t="str">
        <f t="shared" si="50"/>
        <v>INVALID</v>
      </c>
      <c r="G333" s="251"/>
      <c r="H333" s="251"/>
      <c r="I333" s="251"/>
      <c r="J333" s="251"/>
      <c r="K333" s="251"/>
      <c r="L333" s="251"/>
      <c r="M333" s="238" t="str">
        <f t="shared" si="51"/>
        <v>Not a SBITA</v>
      </c>
      <c r="N333" s="321"/>
      <c r="AA333" s="238">
        <f t="shared" si="52"/>
        <v>0</v>
      </c>
      <c r="AB333" s="238">
        <f t="shared" si="53"/>
        <v>0</v>
      </c>
      <c r="AC333" s="238">
        <f t="shared" si="54"/>
        <v>0</v>
      </c>
      <c r="AD333" s="238">
        <f t="shared" si="55"/>
        <v>0</v>
      </c>
      <c r="AG333" s="238">
        <f t="shared" si="49"/>
        <v>0</v>
      </c>
      <c r="AM333" s="322"/>
      <c r="AO333" s="305"/>
      <c r="AP333" s="322"/>
      <c r="AR333" s="322"/>
      <c r="AV333" s="238" t="b">
        <f t="shared" si="56"/>
        <v>0</v>
      </c>
      <c r="AW333" s="238">
        <f t="shared" si="57"/>
        <v>0</v>
      </c>
    </row>
    <row r="334" spans="5:49" x14ac:dyDescent="0.2">
      <c r="E334" s="316"/>
      <c r="F334" s="301" t="str">
        <f t="shared" si="50"/>
        <v>INVALID</v>
      </c>
      <c r="G334" s="251"/>
      <c r="H334" s="251"/>
      <c r="I334" s="251"/>
      <c r="J334" s="251"/>
      <c r="K334" s="251"/>
      <c r="L334" s="251"/>
      <c r="M334" s="238" t="str">
        <f t="shared" si="51"/>
        <v>Not a SBITA</v>
      </c>
      <c r="N334" s="321"/>
      <c r="AA334" s="238">
        <f t="shared" si="52"/>
        <v>0</v>
      </c>
      <c r="AB334" s="238">
        <f t="shared" si="53"/>
        <v>0</v>
      </c>
      <c r="AC334" s="238">
        <f t="shared" si="54"/>
        <v>0</v>
      </c>
      <c r="AD334" s="238">
        <f t="shared" si="55"/>
        <v>0</v>
      </c>
      <c r="AG334" s="238">
        <f t="shared" si="49"/>
        <v>0</v>
      </c>
      <c r="AM334" s="322"/>
      <c r="AO334" s="305"/>
      <c r="AP334" s="322"/>
      <c r="AR334" s="322"/>
      <c r="AV334" s="238" t="b">
        <f t="shared" si="56"/>
        <v>0</v>
      </c>
      <c r="AW334" s="238">
        <f t="shared" si="57"/>
        <v>0</v>
      </c>
    </row>
    <row r="335" spans="5:49" x14ac:dyDescent="0.2">
      <c r="E335" s="316"/>
      <c r="F335" s="301" t="str">
        <f t="shared" si="50"/>
        <v>INVALID</v>
      </c>
      <c r="G335" s="251"/>
      <c r="H335" s="251"/>
      <c r="I335" s="251"/>
      <c r="J335" s="251"/>
      <c r="K335" s="251"/>
      <c r="L335" s="251"/>
      <c r="M335" s="238" t="str">
        <f t="shared" si="51"/>
        <v>Not a SBITA</v>
      </c>
      <c r="N335" s="321"/>
      <c r="AA335" s="238">
        <f t="shared" si="52"/>
        <v>0</v>
      </c>
      <c r="AB335" s="238">
        <f t="shared" si="53"/>
        <v>0</v>
      </c>
      <c r="AC335" s="238">
        <f t="shared" si="54"/>
        <v>0</v>
      </c>
      <c r="AD335" s="238">
        <f t="shared" si="55"/>
        <v>0</v>
      </c>
      <c r="AG335" s="238">
        <f t="shared" si="49"/>
        <v>0</v>
      </c>
      <c r="AM335" s="322"/>
      <c r="AO335" s="305"/>
      <c r="AP335" s="322"/>
      <c r="AR335" s="322"/>
      <c r="AV335" s="238" t="b">
        <f t="shared" si="56"/>
        <v>0</v>
      </c>
      <c r="AW335" s="238">
        <f t="shared" si="57"/>
        <v>0</v>
      </c>
    </row>
    <row r="336" spans="5:49" x14ac:dyDescent="0.2">
      <c r="E336" s="316"/>
      <c r="F336" s="301" t="str">
        <f t="shared" si="50"/>
        <v>INVALID</v>
      </c>
      <c r="G336" s="251"/>
      <c r="H336" s="251"/>
      <c r="I336" s="251"/>
      <c r="J336" s="251"/>
      <c r="K336" s="251"/>
      <c r="L336" s="251"/>
      <c r="M336" s="238" t="str">
        <f t="shared" si="51"/>
        <v>Not a SBITA</v>
      </c>
      <c r="N336" s="321"/>
      <c r="AA336" s="238">
        <f t="shared" si="52"/>
        <v>0</v>
      </c>
      <c r="AB336" s="238">
        <f t="shared" si="53"/>
        <v>0</v>
      </c>
      <c r="AC336" s="238">
        <f t="shared" si="54"/>
        <v>0</v>
      </c>
      <c r="AD336" s="238">
        <f t="shared" si="55"/>
        <v>0</v>
      </c>
      <c r="AG336" s="238">
        <f t="shared" si="49"/>
        <v>0</v>
      </c>
      <c r="AM336" s="322"/>
      <c r="AO336" s="305"/>
      <c r="AP336" s="322"/>
      <c r="AR336" s="322"/>
      <c r="AV336" s="238" t="b">
        <f t="shared" si="56"/>
        <v>0</v>
      </c>
      <c r="AW336" s="238">
        <f t="shared" si="57"/>
        <v>0</v>
      </c>
    </row>
    <row r="337" spans="5:49" x14ac:dyDescent="0.2">
      <c r="E337" s="316"/>
      <c r="F337" s="301" t="str">
        <f t="shared" si="50"/>
        <v>INVALID</v>
      </c>
      <c r="G337" s="251"/>
      <c r="H337" s="251"/>
      <c r="I337" s="251"/>
      <c r="J337" s="251"/>
      <c r="K337" s="251"/>
      <c r="L337" s="251"/>
      <c r="M337" s="238" t="str">
        <f t="shared" si="51"/>
        <v>Not a SBITA</v>
      </c>
      <c r="N337" s="321"/>
      <c r="AA337" s="238">
        <f t="shared" si="52"/>
        <v>0</v>
      </c>
      <c r="AB337" s="238">
        <f t="shared" si="53"/>
        <v>0</v>
      </c>
      <c r="AC337" s="238">
        <f t="shared" si="54"/>
        <v>0</v>
      </c>
      <c r="AD337" s="238">
        <f t="shared" si="55"/>
        <v>0</v>
      </c>
      <c r="AG337" s="238">
        <f t="shared" si="49"/>
        <v>0</v>
      </c>
      <c r="AM337" s="322"/>
      <c r="AO337" s="305"/>
      <c r="AP337" s="322"/>
      <c r="AR337" s="322"/>
      <c r="AV337" s="238" t="b">
        <f t="shared" si="56"/>
        <v>0</v>
      </c>
      <c r="AW337" s="238">
        <f t="shared" si="57"/>
        <v>0</v>
      </c>
    </row>
    <row r="338" spans="5:49" x14ac:dyDescent="0.2">
      <c r="E338" s="316"/>
      <c r="F338" s="301" t="str">
        <f t="shared" si="50"/>
        <v>INVALID</v>
      </c>
      <c r="G338" s="251"/>
      <c r="H338" s="251"/>
      <c r="I338" s="251"/>
      <c r="J338" s="251"/>
      <c r="K338" s="251"/>
      <c r="L338" s="251"/>
      <c r="M338" s="238" t="str">
        <f t="shared" si="51"/>
        <v>Not a SBITA</v>
      </c>
      <c r="N338" s="321"/>
      <c r="AA338" s="238">
        <f t="shared" si="52"/>
        <v>0</v>
      </c>
      <c r="AB338" s="238">
        <f t="shared" si="53"/>
        <v>0</v>
      </c>
      <c r="AC338" s="238">
        <f t="shared" si="54"/>
        <v>0</v>
      </c>
      <c r="AD338" s="238">
        <f t="shared" si="55"/>
        <v>0</v>
      </c>
      <c r="AG338" s="238">
        <f t="shared" si="49"/>
        <v>0</v>
      </c>
      <c r="AM338" s="322"/>
      <c r="AO338" s="305"/>
      <c r="AP338" s="322"/>
      <c r="AR338" s="322"/>
      <c r="AV338" s="238" t="b">
        <f t="shared" si="56"/>
        <v>0</v>
      </c>
      <c r="AW338" s="238">
        <f t="shared" si="57"/>
        <v>0</v>
      </c>
    </row>
    <row r="339" spans="5:49" x14ac:dyDescent="0.2">
      <c r="E339" s="316"/>
      <c r="F339" s="301" t="str">
        <f t="shared" si="50"/>
        <v>INVALID</v>
      </c>
      <c r="G339" s="251"/>
      <c r="H339" s="251"/>
      <c r="I339" s="251"/>
      <c r="J339" s="251"/>
      <c r="K339" s="251"/>
      <c r="L339" s="251"/>
      <c r="M339" s="238" t="str">
        <f t="shared" si="51"/>
        <v>Not a SBITA</v>
      </c>
      <c r="N339" s="321"/>
      <c r="AA339" s="238">
        <f t="shared" si="52"/>
        <v>0</v>
      </c>
      <c r="AB339" s="238">
        <f t="shared" si="53"/>
        <v>0</v>
      </c>
      <c r="AC339" s="238">
        <f t="shared" si="54"/>
        <v>0</v>
      </c>
      <c r="AD339" s="238">
        <f t="shared" si="55"/>
        <v>0</v>
      </c>
      <c r="AG339" s="238">
        <f t="shared" si="49"/>
        <v>0</v>
      </c>
      <c r="AM339" s="322"/>
      <c r="AO339" s="305"/>
      <c r="AP339" s="322"/>
      <c r="AR339" s="322"/>
      <c r="AV339" s="238" t="b">
        <f t="shared" si="56"/>
        <v>0</v>
      </c>
      <c r="AW339" s="238">
        <f t="shared" si="57"/>
        <v>0</v>
      </c>
    </row>
    <row r="340" spans="5:49" x14ac:dyDescent="0.2">
      <c r="E340" s="316"/>
      <c r="F340" s="301" t="str">
        <f t="shared" si="50"/>
        <v>INVALID</v>
      </c>
      <c r="G340" s="251"/>
      <c r="H340" s="251"/>
      <c r="I340" s="251"/>
      <c r="J340" s="251"/>
      <c r="K340" s="251"/>
      <c r="L340" s="251"/>
      <c r="M340" s="238" t="str">
        <f t="shared" si="51"/>
        <v>Not a SBITA</v>
      </c>
      <c r="N340" s="321"/>
      <c r="AA340" s="238">
        <f t="shared" si="52"/>
        <v>0</v>
      </c>
      <c r="AB340" s="238">
        <f t="shared" si="53"/>
        <v>0</v>
      </c>
      <c r="AC340" s="238">
        <f t="shared" si="54"/>
        <v>0</v>
      </c>
      <c r="AD340" s="238">
        <f t="shared" si="55"/>
        <v>0</v>
      </c>
      <c r="AG340" s="238">
        <f t="shared" si="49"/>
        <v>0</v>
      </c>
      <c r="AM340" s="322"/>
      <c r="AO340" s="305"/>
      <c r="AP340" s="322"/>
      <c r="AR340" s="322"/>
      <c r="AV340" s="238" t="b">
        <f t="shared" si="56"/>
        <v>0</v>
      </c>
      <c r="AW340" s="238">
        <f t="shared" si="57"/>
        <v>0</v>
      </c>
    </row>
    <row r="341" spans="5:49" x14ac:dyDescent="0.2">
      <c r="E341" s="316"/>
      <c r="F341" s="301" t="str">
        <f t="shared" si="50"/>
        <v>INVALID</v>
      </c>
      <c r="G341" s="251"/>
      <c r="H341" s="251"/>
      <c r="I341" s="251"/>
      <c r="J341" s="251"/>
      <c r="K341" s="251"/>
      <c r="L341" s="251"/>
      <c r="M341" s="238" t="str">
        <f t="shared" si="51"/>
        <v>Not a SBITA</v>
      </c>
      <c r="N341" s="321"/>
      <c r="AA341" s="238">
        <f t="shared" si="52"/>
        <v>0</v>
      </c>
      <c r="AB341" s="238">
        <f t="shared" si="53"/>
        <v>0</v>
      </c>
      <c r="AC341" s="238">
        <f t="shared" si="54"/>
        <v>0</v>
      </c>
      <c r="AD341" s="238">
        <f t="shared" si="55"/>
        <v>0</v>
      </c>
      <c r="AG341" s="238">
        <f t="shared" si="49"/>
        <v>0</v>
      </c>
      <c r="AM341" s="322"/>
      <c r="AO341" s="305"/>
      <c r="AP341" s="322"/>
      <c r="AR341" s="322"/>
      <c r="AV341" s="238" t="b">
        <f t="shared" si="56"/>
        <v>0</v>
      </c>
      <c r="AW341" s="238">
        <f t="shared" si="57"/>
        <v>0</v>
      </c>
    </row>
    <row r="342" spans="5:49" x14ac:dyDescent="0.2">
      <c r="E342" s="316"/>
      <c r="F342" s="301" t="str">
        <f t="shared" si="50"/>
        <v>INVALID</v>
      </c>
      <c r="G342" s="251"/>
      <c r="H342" s="251"/>
      <c r="I342" s="251"/>
      <c r="J342" s="251"/>
      <c r="K342" s="251"/>
      <c r="L342" s="251"/>
      <c r="M342" s="238" t="str">
        <f t="shared" si="51"/>
        <v>Not a SBITA</v>
      </c>
      <c r="N342" s="321"/>
      <c r="AA342" s="238">
        <f t="shared" si="52"/>
        <v>0</v>
      </c>
      <c r="AB342" s="238">
        <f t="shared" si="53"/>
        <v>0</v>
      </c>
      <c r="AC342" s="238">
        <f t="shared" si="54"/>
        <v>0</v>
      </c>
      <c r="AD342" s="238">
        <f t="shared" si="55"/>
        <v>0</v>
      </c>
      <c r="AG342" s="238">
        <f t="shared" si="49"/>
        <v>0</v>
      </c>
      <c r="AM342" s="322"/>
      <c r="AO342" s="305"/>
      <c r="AP342" s="322"/>
      <c r="AR342" s="322"/>
      <c r="AV342" s="238" t="b">
        <f t="shared" si="56"/>
        <v>0</v>
      </c>
      <c r="AW342" s="238">
        <f t="shared" si="57"/>
        <v>0</v>
      </c>
    </row>
    <row r="343" spans="5:49" x14ac:dyDescent="0.2">
      <c r="E343" s="316"/>
      <c r="F343" s="301" t="str">
        <f t="shared" si="50"/>
        <v>INVALID</v>
      </c>
      <c r="G343" s="251"/>
      <c r="H343" s="251"/>
      <c r="I343" s="251"/>
      <c r="J343" s="251"/>
      <c r="K343" s="251"/>
      <c r="L343" s="251"/>
      <c r="M343" s="238" t="str">
        <f t="shared" si="51"/>
        <v>Not a SBITA</v>
      </c>
      <c r="N343" s="321"/>
      <c r="AA343" s="238">
        <f t="shared" si="52"/>
        <v>0</v>
      </c>
      <c r="AB343" s="238">
        <f t="shared" si="53"/>
        <v>0</v>
      </c>
      <c r="AC343" s="238">
        <f t="shared" si="54"/>
        <v>0</v>
      </c>
      <c r="AD343" s="238">
        <f t="shared" si="55"/>
        <v>0</v>
      </c>
      <c r="AG343" s="238">
        <f t="shared" si="49"/>
        <v>0</v>
      </c>
      <c r="AM343" s="322"/>
      <c r="AO343" s="305"/>
      <c r="AP343" s="322"/>
      <c r="AR343" s="322"/>
      <c r="AV343" s="238" t="b">
        <f t="shared" si="56"/>
        <v>0</v>
      </c>
      <c r="AW343" s="238">
        <f t="shared" si="57"/>
        <v>0</v>
      </c>
    </row>
    <row r="344" spans="5:49" x14ac:dyDescent="0.2">
      <c r="E344" s="316"/>
      <c r="F344" s="301" t="str">
        <f t="shared" si="50"/>
        <v>INVALID</v>
      </c>
      <c r="G344" s="251"/>
      <c r="H344" s="251"/>
      <c r="I344" s="251"/>
      <c r="J344" s="251"/>
      <c r="K344" s="251"/>
      <c r="L344" s="251"/>
      <c r="M344" s="238" t="str">
        <f t="shared" si="51"/>
        <v>Not a SBITA</v>
      </c>
      <c r="N344" s="321"/>
      <c r="AA344" s="238">
        <f t="shared" si="52"/>
        <v>0</v>
      </c>
      <c r="AB344" s="238">
        <f t="shared" si="53"/>
        <v>0</v>
      </c>
      <c r="AC344" s="238">
        <f t="shared" si="54"/>
        <v>0</v>
      </c>
      <c r="AD344" s="238">
        <f t="shared" si="55"/>
        <v>0</v>
      </c>
      <c r="AG344" s="238">
        <f t="shared" si="49"/>
        <v>0</v>
      </c>
      <c r="AM344" s="322"/>
      <c r="AO344" s="305"/>
      <c r="AP344" s="322"/>
      <c r="AR344" s="322"/>
      <c r="AV344" s="238" t="b">
        <f t="shared" si="56"/>
        <v>0</v>
      </c>
      <c r="AW344" s="238">
        <f t="shared" si="57"/>
        <v>0</v>
      </c>
    </row>
    <row r="345" spans="5:49" x14ac:dyDescent="0.2">
      <c r="E345" s="316"/>
      <c r="F345" s="301" t="str">
        <f t="shared" si="50"/>
        <v>INVALID</v>
      </c>
      <c r="G345" s="251"/>
      <c r="H345" s="251"/>
      <c r="I345" s="251"/>
      <c r="J345" s="251"/>
      <c r="K345" s="251"/>
      <c r="L345" s="251"/>
      <c r="M345" s="238" t="str">
        <f t="shared" si="51"/>
        <v>Not a SBITA</v>
      </c>
      <c r="N345" s="321"/>
      <c r="AA345" s="238">
        <f t="shared" si="52"/>
        <v>0</v>
      </c>
      <c r="AB345" s="238">
        <f t="shared" si="53"/>
        <v>0</v>
      </c>
      <c r="AC345" s="238">
        <f t="shared" si="54"/>
        <v>0</v>
      </c>
      <c r="AD345" s="238">
        <f t="shared" si="55"/>
        <v>0</v>
      </c>
      <c r="AG345" s="238">
        <f t="shared" si="49"/>
        <v>0</v>
      </c>
      <c r="AM345" s="322"/>
      <c r="AO345" s="305"/>
      <c r="AP345" s="322"/>
      <c r="AR345" s="322"/>
      <c r="AV345" s="238" t="b">
        <f t="shared" si="56"/>
        <v>0</v>
      </c>
      <c r="AW345" s="238">
        <f t="shared" si="57"/>
        <v>0</v>
      </c>
    </row>
    <row r="346" spans="5:49" x14ac:dyDescent="0.2">
      <c r="E346" s="316"/>
      <c r="F346" s="301" t="str">
        <f t="shared" si="50"/>
        <v>INVALID</v>
      </c>
      <c r="G346" s="251"/>
      <c r="H346" s="251"/>
      <c r="I346" s="251"/>
      <c r="J346" s="251"/>
      <c r="K346" s="251"/>
      <c r="L346" s="251"/>
      <c r="M346" s="238" t="str">
        <f t="shared" si="51"/>
        <v>Not a SBITA</v>
      </c>
      <c r="N346" s="321"/>
      <c r="AA346" s="238">
        <f t="shared" si="52"/>
        <v>0</v>
      </c>
      <c r="AB346" s="238">
        <f t="shared" si="53"/>
        <v>0</v>
      </c>
      <c r="AC346" s="238">
        <f t="shared" si="54"/>
        <v>0</v>
      </c>
      <c r="AD346" s="238">
        <f t="shared" si="55"/>
        <v>0</v>
      </c>
      <c r="AG346" s="238">
        <f t="shared" si="49"/>
        <v>0</v>
      </c>
      <c r="AM346" s="322"/>
      <c r="AO346" s="305"/>
      <c r="AP346" s="322"/>
      <c r="AR346" s="322"/>
      <c r="AV346" s="238" t="b">
        <f t="shared" si="56"/>
        <v>0</v>
      </c>
      <c r="AW346" s="238">
        <f t="shared" si="57"/>
        <v>0</v>
      </c>
    </row>
    <row r="347" spans="5:49" x14ac:dyDescent="0.2">
      <c r="E347" s="316"/>
      <c r="F347" s="301" t="str">
        <f t="shared" si="50"/>
        <v>INVALID</v>
      </c>
      <c r="G347" s="251"/>
      <c r="H347" s="251"/>
      <c r="I347" s="251"/>
      <c r="J347" s="251"/>
      <c r="K347" s="251"/>
      <c r="L347" s="251"/>
      <c r="M347" s="238" t="str">
        <f t="shared" si="51"/>
        <v>Not a SBITA</v>
      </c>
      <c r="N347" s="321"/>
      <c r="AA347" s="238">
        <f t="shared" si="52"/>
        <v>0</v>
      </c>
      <c r="AB347" s="238">
        <f t="shared" si="53"/>
        <v>0</v>
      </c>
      <c r="AC347" s="238">
        <f t="shared" si="54"/>
        <v>0</v>
      </c>
      <c r="AD347" s="238">
        <f t="shared" si="55"/>
        <v>0</v>
      </c>
      <c r="AG347" s="238">
        <f t="shared" si="49"/>
        <v>0</v>
      </c>
      <c r="AM347" s="322"/>
      <c r="AO347" s="305"/>
      <c r="AP347" s="322"/>
      <c r="AR347" s="322"/>
      <c r="AV347" s="238" t="b">
        <f t="shared" si="56"/>
        <v>0</v>
      </c>
      <c r="AW347" s="238">
        <f t="shared" si="57"/>
        <v>0</v>
      </c>
    </row>
    <row r="348" spans="5:49" x14ac:dyDescent="0.2">
      <c r="E348" s="316"/>
      <c r="F348" s="301" t="str">
        <f t="shared" si="50"/>
        <v>INVALID</v>
      </c>
      <c r="G348" s="251"/>
      <c r="H348" s="251"/>
      <c r="I348" s="251"/>
      <c r="J348" s="251"/>
      <c r="K348" s="251"/>
      <c r="L348" s="251"/>
      <c r="M348" s="238" t="str">
        <f t="shared" si="51"/>
        <v>Not a SBITA</v>
      </c>
      <c r="N348" s="321"/>
      <c r="AA348" s="238">
        <f t="shared" si="52"/>
        <v>0</v>
      </c>
      <c r="AB348" s="238">
        <f t="shared" si="53"/>
        <v>0</v>
      </c>
      <c r="AC348" s="238">
        <f t="shared" si="54"/>
        <v>0</v>
      </c>
      <c r="AD348" s="238">
        <f t="shared" si="55"/>
        <v>0</v>
      </c>
      <c r="AG348" s="238">
        <f t="shared" si="49"/>
        <v>0</v>
      </c>
      <c r="AM348" s="322"/>
      <c r="AO348" s="305"/>
      <c r="AP348" s="322"/>
      <c r="AR348" s="322"/>
      <c r="AV348" s="238" t="b">
        <f t="shared" si="56"/>
        <v>0</v>
      </c>
      <c r="AW348" s="238">
        <f t="shared" si="57"/>
        <v>0</v>
      </c>
    </row>
    <row r="349" spans="5:49" x14ac:dyDescent="0.2">
      <c r="E349" s="316"/>
      <c r="F349" s="301" t="str">
        <f t="shared" si="50"/>
        <v>INVALID</v>
      </c>
      <c r="G349" s="251"/>
      <c r="H349" s="251"/>
      <c r="I349" s="251"/>
      <c r="J349" s="251"/>
      <c r="K349" s="251"/>
      <c r="L349" s="251"/>
      <c r="M349" s="238" t="str">
        <f t="shared" si="51"/>
        <v>Not a SBITA</v>
      </c>
      <c r="N349" s="321"/>
      <c r="AA349" s="238">
        <f t="shared" si="52"/>
        <v>0</v>
      </c>
      <c r="AB349" s="238">
        <f t="shared" si="53"/>
        <v>0</v>
      </c>
      <c r="AC349" s="238">
        <f t="shared" si="54"/>
        <v>0</v>
      </c>
      <c r="AD349" s="238">
        <f t="shared" si="55"/>
        <v>0</v>
      </c>
      <c r="AG349" s="238">
        <f t="shared" si="49"/>
        <v>0</v>
      </c>
      <c r="AM349" s="322"/>
      <c r="AO349" s="305"/>
      <c r="AP349" s="322"/>
      <c r="AR349" s="322"/>
      <c r="AV349" s="238" t="b">
        <f t="shared" si="56"/>
        <v>0</v>
      </c>
      <c r="AW349" s="238">
        <f t="shared" si="57"/>
        <v>0</v>
      </c>
    </row>
    <row r="350" spans="5:49" x14ac:dyDescent="0.2">
      <c r="E350" s="316"/>
      <c r="F350" s="301" t="str">
        <f t="shared" si="50"/>
        <v>INVALID</v>
      </c>
      <c r="G350" s="251"/>
      <c r="H350" s="251"/>
      <c r="I350" s="251"/>
      <c r="J350" s="251"/>
      <c r="K350" s="251"/>
      <c r="L350" s="251"/>
      <c r="M350" s="238" t="str">
        <f t="shared" si="51"/>
        <v>Not a SBITA</v>
      </c>
      <c r="N350" s="321"/>
      <c r="AA350" s="238">
        <f t="shared" si="52"/>
        <v>0</v>
      </c>
      <c r="AB350" s="238">
        <f t="shared" si="53"/>
        <v>0</v>
      </c>
      <c r="AC350" s="238">
        <f t="shared" si="54"/>
        <v>0</v>
      </c>
      <c r="AD350" s="238">
        <f t="shared" si="55"/>
        <v>0</v>
      </c>
      <c r="AG350" s="238">
        <f t="shared" si="49"/>
        <v>0</v>
      </c>
      <c r="AM350" s="322"/>
      <c r="AO350" s="305"/>
      <c r="AP350" s="322"/>
      <c r="AR350" s="322"/>
      <c r="AV350" s="238" t="b">
        <f t="shared" si="56"/>
        <v>0</v>
      </c>
      <c r="AW350" s="238">
        <f t="shared" si="57"/>
        <v>0</v>
      </c>
    </row>
    <row r="351" spans="5:49" x14ac:dyDescent="0.2">
      <c r="E351" s="316"/>
      <c r="F351" s="301" t="str">
        <f t="shared" si="50"/>
        <v>INVALID</v>
      </c>
      <c r="G351" s="251"/>
      <c r="H351" s="251"/>
      <c r="I351" s="251"/>
      <c r="J351" s="251"/>
      <c r="K351" s="251"/>
      <c r="L351" s="251"/>
      <c r="M351" s="238" t="str">
        <f t="shared" si="51"/>
        <v>Not a SBITA</v>
      </c>
      <c r="N351" s="321"/>
      <c r="AA351" s="238">
        <f t="shared" si="52"/>
        <v>0</v>
      </c>
      <c r="AB351" s="238">
        <f t="shared" si="53"/>
        <v>0</v>
      </c>
      <c r="AC351" s="238">
        <f t="shared" si="54"/>
        <v>0</v>
      </c>
      <c r="AD351" s="238">
        <f t="shared" si="55"/>
        <v>0</v>
      </c>
      <c r="AG351" s="238">
        <f t="shared" si="49"/>
        <v>0</v>
      </c>
      <c r="AM351" s="322"/>
      <c r="AO351" s="305"/>
      <c r="AP351" s="322"/>
      <c r="AR351" s="322"/>
      <c r="AV351" s="238" t="b">
        <f t="shared" si="56"/>
        <v>0</v>
      </c>
      <c r="AW351" s="238">
        <f t="shared" si="57"/>
        <v>0</v>
      </c>
    </row>
    <row r="352" spans="5:49" x14ac:dyDescent="0.2">
      <c r="E352" s="316"/>
      <c r="F352" s="301" t="str">
        <f t="shared" si="50"/>
        <v>INVALID</v>
      </c>
      <c r="G352" s="251"/>
      <c r="H352" s="251"/>
      <c r="I352" s="251"/>
      <c r="J352" s="251"/>
      <c r="K352" s="251"/>
      <c r="L352" s="251"/>
      <c r="M352" s="238" t="str">
        <f t="shared" si="51"/>
        <v>Not a SBITA</v>
      </c>
      <c r="N352" s="321"/>
      <c r="AA352" s="238">
        <f t="shared" si="52"/>
        <v>0</v>
      </c>
      <c r="AB352" s="238">
        <f t="shared" si="53"/>
        <v>0</v>
      </c>
      <c r="AC352" s="238">
        <f t="shared" si="54"/>
        <v>0</v>
      </c>
      <c r="AD352" s="238">
        <f t="shared" si="55"/>
        <v>0</v>
      </c>
      <c r="AG352" s="238">
        <f t="shared" si="49"/>
        <v>0</v>
      </c>
      <c r="AM352" s="322"/>
      <c r="AO352" s="305"/>
      <c r="AP352" s="322"/>
      <c r="AR352" s="322"/>
      <c r="AV352" s="238" t="b">
        <f t="shared" si="56"/>
        <v>0</v>
      </c>
      <c r="AW352" s="238">
        <f t="shared" si="57"/>
        <v>0</v>
      </c>
    </row>
    <row r="353" spans="5:49" x14ac:dyDescent="0.2">
      <c r="E353" s="316"/>
      <c r="F353" s="301" t="str">
        <f t="shared" si="50"/>
        <v>INVALID</v>
      </c>
      <c r="G353" s="251"/>
      <c r="H353" s="251"/>
      <c r="I353" s="251"/>
      <c r="J353" s="251"/>
      <c r="K353" s="251"/>
      <c r="L353" s="251"/>
      <c r="M353" s="238" t="str">
        <f t="shared" si="51"/>
        <v>Not a SBITA</v>
      </c>
      <c r="N353" s="321"/>
      <c r="AA353" s="238">
        <f t="shared" si="52"/>
        <v>0</v>
      </c>
      <c r="AB353" s="238">
        <f t="shared" si="53"/>
        <v>0</v>
      </c>
      <c r="AC353" s="238">
        <f t="shared" si="54"/>
        <v>0</v>
      </c>
      <c r="AD353" s="238">
        <f t="shared" si="55"/>
        <v>0</v>
      </c>
      <c r="AG353" s="238">
        <f t="shared" si="49"/>
        <v>0</v>
      </c>
      <c r="AM353" s="322"/>
      <c r="AO353" s="305"/>
      <c r="AP353" s="322"/>
      <c r="AR353" s="322"/>
      <c r="AV353" s="238" t="b">
        <f t="shared" si="56"/>
        <v>0</v>
      </c>
      <c r="AW353" s="238">
        <f t="shared" si="57"/>
        <v>0</v>
      </c>
    </row>
    <row r="354" spans="5:49" x14ac:dyDescent="0.2">
      <c r="E354" s="316"/>
      <c r="F354" s="301" t="str">
        <f t="shared" si="50"/>
        <v>INVALID</v>
      </c>
      <c r="G354" s="251"/>
      <c r="H354" s="251"/>
      <c r="I354" s="251"/>
      <c r="J354" s="251"/>
      <c r="K354" s="251"/>
      <c r="L354" s="251"/>
      <c r="M354" s="238" t="str">
        <f t="shared" si="51"/>
        <v>Not a SBITA</v>
      </c>
      <c r="N354" s="321"/>
      <c r="AA354" s="238">
        <f t="shared" si="52"/>
        <v>0</v>
      </c>
      <c r="AB354" s="238">
        <f t="shared" si="53"/>
        <v>0</v>
      </c>
      <c r="AC354" s="238">
        <f t="shared" si="54"/>
        <v>0</v>
      </c>
      <c r="AD354" s="238">
        <f t="shared" si="55"/>
        <v>0</v>
      </c>
      <c r="AG354" s="238">
        <f t="shared" si="49"/>
        <v>0</v>
      </c>
      <c r="AM354" s="322"/>
      <c r="AO354" s="305"/>
      <c r="AP354" s="322"/>
      <c r="AR354" s="322"/>
      <c r="AV354" s="238" t="b">
        <f t="shared" si="56"/>
        <v>0</v>
      </c>
      <c r="AW354" s="238">
        <f t="shared" si="57"/>
        <v>0</v>
      </c>
    </row>
    <row r="355" spans="5:49" x14ac:dyDescent="0.2">
      <c r="E355" s="316"/>
      <c r="F355" s="301" t="str">
        <f t="shared" si="50"/>
        <v>INVALID</v>
      </c>
      <c r="G355" s="251"/>
      <c r="H355" s="251"/>
      <c r="I355" s="251"/>
      <c r="J355" s="251"/>
      <c r="K355" s="251"/>
      <c r="L355" s="251"/>
      <c r="M355" s="238" t="str">
        <f t="shared" si="51"/>
        <v>Not a SBITA</v>
      </c>
      <c r="N355" s="321"/>
      <c r="AA355" s="238">
        <f t="shared" si="52"/>
        <v>0</v>
      </c>
      <c r="AB355" s="238">
        <f t="shared" si="53"/>
        <v>0</v>
      </c>
      <c r="AC355" s="238">
        <f t="shared" si="54"/>
        <v>0</v>
      </c>
      <c r="AD355" s="238">
        <f t="shared" si="55"/>
        <v>0</v>
      </c>
      <c r="AG355" s="238">
        <f t="shared" si="49"/>
        <v>0</v>
      </c>
      <c r="AM355" s="322"/>
      <c r="AO355" s="305"/>
      <c r="AP355" s="322"/>
      <c r="AR355" s="322"/>
      <c r="AV355" s="238" t="b">
        <f t="shared" si="56"/>
        <v>0</v>
      </c>
      <c r="AW355" s="238">
        <f t="shared" si="57"/>
        <v>0</v>
      </c>
    </row>
    <row r="356" spans="5:49" x14ac:dyDescent="0.2">
      <c r="E356" s="316"/>
      <c r="F356" s="301" t="str">
        <f t="shared" si="50"/>
        <v>INVALID</v>
      </c>
      <c r="G356" s="251"/>
      <c r="H356" s="251"/>
      <c r="I356" s="251"/>
      <c r="J356" s="251"/>
      <c r="K356" s="251"/>
      <c r="L356" s="251"/>
      <c r="M356" s="238" t="str">
        <f t="shared" si="51"/>
        <v>Not a SBITA</v>
      </c>
      <c r="N356" s="321"/>
      <c r="AA356" s="238">
        <f t="shared" si="52"/>
        <v>0</v>
      </c>
      <c r="AB356" s="238">
        <f t="shared" si="53"/>
        <v>0</v>
      </c>
      <c r="AC356" s="238">
        <f t="shared" si="54"/>
        <v>0</v>
      </c>
      <c r="AD356" s="238">
        <f t="shared" si="55"/>
        <v>0</v>
      </c>
      <c r="AG356" s="238">
        <f t="shared" si="49"/>
        <v>0</v>
      </c>
      <c r="AM356" s="322"/>
      <c r="AO356" s="305"/>
      <c r="AP356" s="322"/>
      <c r="AR356" s="322"/>
      <c r="AV356" s="238" t="b">
        <f t="shared" si="56"/>
        <v>0</v>
      </c>
      <c r="AW356" s="238">
        <f t="shared" si="57"/>
        <v>0</v>
      </c>
    </row>
    <row r="357" spans="5:49" x14ac:dyDescent="0.2">
      <c r="E357" s="316"/>
      <c r="F357" s="301" t="str">
        <f t="shared" si="50"/>
        <v>INVALID</v>
      </c>
      <c r="G357" s="251"/>
      <c r="H357" s="251"/>
      <c r="I357" s="251"/>
      <c r="J357" s="251"/>
      <c r="K357" s="251"/>
      <c r="L357" s="251"/>
      <c r="M357" s="238" t="str">
        <f t="shared" si="51"/>
        <v>Not a SBITA</v>
      </c>
      <c r="N357" s="321"/>
      <c r="AA357" s="238">
        <f t="shared" si="52"/>
        <v>0</v>
      </c>
      <c r="AB357" s="238">
        <f t="shared" si="53"/>
        <v>0</v>
      </c>
      <c r="AC357" s="238">
        <f t="shared" si="54"/>
        <v>0</v>
      </c>
      <c r="AD357" s="238">
        <f t="shared" si="55"/>
        <v>0</v>
      </c>
      <c r="AG357" s="238">
        <f t="shared" si="49"/>
        <v>0</v>
      </c>
      <c r="AM357" s="322"/>
      <c r="AO357" s="305"/>
      <c r="AP357" s="322"/>
      <c r="AR357" s="322"/>
      <c r="AV357" s="238" t="b">
        <f t="shared" si="56"/>
        <v>0</v>
      </c>
      <c r="AW357" s="238">
        <f t="shared" si="57"/>
        <v>0</v>
      </c>
    </row>
    <row r="358" spans="5:49" x14ac:dyDescent="0.2">
      <c r="E358" s="316"/>
      <c r="F358" s="301" t="str">
        <f t="shared" si="50"/>
        <v>INVALID</v>
      </c>
      <c r="G358" s="251"/>
      <c r="H358" s="251"/>
      <c r="I358" s="251"/>
      <c r="J358" s="251"/>
      <c r="K358" s="251"/>
      <c r="L358" s="251"/>
      <c r="M358" s="238" t="str">
        <f t="shared" si="51"/>
        <v>Not a SBITA</v>
      </c>
      <c r="N358" s="321"/>
      <c r="AA358" s="238">
        <f t="shared" si="52"/>
        <v>0</v>
      </c>
      <c r="AB358" s="238">
        <f t="shared" si="53"/>
        <v>0</v>
      </c>
      <c r="AC358" s="238">
        <f t="shared" si="54"/>
        <v>0</v>
      </c>
      <c r="AD358" s="238">
        <f t="shared" si="55"/>
        <v>0</v>
      </c>
      <c r="AG358" s="238">
        <f t="shared" si="49"/>
        <v>0</v>
      </c>
      <c r="AM358" s="322"/>
      <c r="AO358" s="305"/>
      <c r="AP358" s="322"/>
      <c r="AR358" s="322"/>
      <c r="AV358" s="238" t="b">
        <f t="shared" si="56"/>
        <v>0</v>
      </c>
      <c r="AW358" s="238">
        <f t="shared" si="57"/>
        <v>0</v>
      </c>
    </row>
    <row r="359" spans="5:49" x14ac:dyDescent="0.2">
      <c r="E359" s="316"/>
      <c r="F359" s="301" t="str">
        <f t="shared" si="50"/>
        <v>INVALID</v>
      </c>
      <c r="G359" s="251"/>
      <c r="H359" s="251"/>
      <c r="I359" s="251"/>
      <c r="J359" s="251"/>
      <c r="K359" s="251"/>
      <c r="L359" s="251"/>
      <c r="M359" s="238" t="str">
        <f t="shared" si="51"/>
        <v>Not a SBITA</v>
      </c>
      <c r="N359" s="321"/>
      <c r="AA359" s="238">
        <f t="shared" si="52"/>
        <v>0</v>
      </c>
      <c r="AB359" s="238">
        <f t="shared" si="53"/>
        <v>0</v>
      </c>
      <c r="AC359" s="238">
        <f t="shared" si="54"/>
        <v>0</v>
      </c>
      <c r="AD359" s="238">
        <f t="shared" si="55"/>
        <v>0</v>
      </c>
      <c r="AG359" s="238">
        <f t="shared" si="49"/>
        <v>0</v>
      </c>
      <c r="AM359" s="322"/>
      <c r="AO359" s="305"/>
      <c r="AP359" s="322"/>
      <c r="AR359" s="322"/>
      <c r="AV359" s="238" t="b">
        <f t="shared" si="56"/>
        <v>0</v>
      </c>
      <c r="AW359" s="238">
        <f t="shared" si="57"/>
        <v>0</v>
      </c>
    </row>
    <row r="360" spans="5:49" x14ac:dyDescent="0.2">
      <c r="E360" s="316"/>
      <c r="F360" s="301" t="str">
        <f t="shared" si="50"/>
        <v>INVALID</v>
      </c>
      <c r="G360" s="251"/>
      <c r="H360" s="251"/>
      <c r="I360" s="251"/>
      <c r="J360" s="251"/>
      <c r="K360" s="251"/>
      <c r="L360" s="251"/>
      <c r="M360" s="238" t="str">
        <f t="shared" si="51"/>
        <v>Not a SBITA</v>
      </c>
      <c r="N360" s="321"/>
      <c r="AA360" s="238">
        <f t="shared" si="52"/>
        <v>0</v>
      </c>
      <c r="AB360" s="238">
        <f t="shared" si="53"/>
        <v>0</v>
      </c>
      <c r="AC360" s="238">
        <f t="shared" si="54"/>
        <v>0</v>
      </c>
      <c r="AD360" s="238">
        <f t="shared" si="55"/>
        <v>0</v>
      </c>
      <c r="AG360" s="238">
        <f t="shared" si="49"/>
        <v>0</v>
      </c>
      <c r="AM360" s="322"/>
      <c r="AO360" s="305"/>
      <c r="AP360" s="322"/>
      <c r="AR360" s="322"/>
      <c r="AV360" s="238" t="b">
        <f t="shared" si="56"/>
        <v>0</v>
      </c>
      <c r="AW360" s="238">
        <f t="shared" si="57"/>
        <v>0</v>
      </c>
    </row>
    <row r="361" spans="5:49" x14ac:dyDescent="0.2">
      <c r="E361" s="316"/>
      <c r="F361" s="301" t="str">
        <f t="shared" si="50"/>
        <v>INVALID</v>
      </c>
      <c r="G361" s="251"/>
      <c r="H361" s="251"/>
      <c r="I361" s="251"/>
      <c r="J361" s="251"/>
      <c r="K361" s="251"/>
      <c r="L361" s="251"/>
      <c r="M361" s="238" t="str">
        <f t="shared" si="51"/>
        <v>Not a SBITA</v>
      </c>
      <c r="N361" s="321"/>
      <c r="AA361" s="238">
        <f t="shared" si="52"/>
        <v>0</v>
      </c>
      <c r="AB361" s="238">
        <f t="shared" si="53"/>
        <v>0</v>
      </c>
      <c r="AC361" s="238">
        <f t="shared" si="54"/>
        <v>0</v>
      </c>
      <c r="AD361" s="238">
        <f t="shared" si="55"/>
        <v>0</v>
      </c>
      <c r="AG361" s="238">
        <f t="shared" si="49"/>
        <v>0</v>
      </c>
      <c r="AM361" s="322"/>
      <c r="AO361" s="305"/>
      <c r="AP361" s="322"/>
      <c r="AR361" s="322"/>
      <c r="AV361" s="238" t="b">
        <f t="shared" si="56"/>
        <v>0</v>
      </c>
      <c r="AW361" s="238">
        <f t="shared" si="57"/>
        <v>0</v>
      </c>
    </row>
    <row r="362" spans="5:49" x14ac:dyDescent="0.2">
      <c r="E362" s="316"/>
      <c r="F362" s="301" t="str">
        <f t="shared" si="50"/>
        <v>INVALID</v>
      </c>
      <c r="G362" s="251"/>
      <c r="H362" s="251"/>
      <c r="I362" s="251"/>
      <c r="J362" s="251"/>
      <c r="K362" s="251"/>
      <c r="L362" s="251"/>
      <c r="M362" s="238" t="str">
        <f t="shared" si="51"/>
        <v>Not a SBITA</v>
      </c>
      <c r="N362" s="321"/>
      <c r="AA362" s="238">
        <f t="shared" si="52"/>
        <v>0</v>
      </c>
      <c r="AB362" s="238">
        <f t="shared" si="53"/>
        <v>0</v>
      </c>
      <c r="AC362" s="238">
        <f t="shared" si="54"/>
        <v>0</v>
      </c>
      <c r="AD362" s="238">
        <f t="shared" si="55"/>
        <v>0</v>
      </c>
      <c r="AG362" s="238">
        <f t="shared" si="49"/>
        <v>0</v>
      </c>
      <c r="AM362" s="322"/>
      <c r="AO362" s="305"/>
      <c r="AP362" s="322"/>
      <c r="AR362" s="322"/>
      <c r="AV362" s="238" t="b">
        <f t="shared" si="56"/>
        <v>0</v>
      </c>
      <c r="AW362" s="238">
        <f t="shared" si="57"/>
        <v>0</v>
      </c>
    </row>
    <row r="363" spans="5:49" x14ac:dyDescent="0.2">
      <c r="E363" s="316"/>
      <c r="F363" s="301" t="str">
        <f t="shared" si="50"/>
        <v>INVALID</v>
      </c>
      <c r="G363" s="251"/>
      <c r="H363" s="251"/>
      <c r="I363" s="251"/>
      <c r="J363" s="251"/>
      <c r="K363" s="251"/>
      <c r="L363" s="251"/>
      <c r="M363" s="238" t="str">
        <f t="shared" si="51"/>
        <v>Not a SBITA</v>
      </c>
      <c r="N363" s="321"/>
      <c r="AA363" s="238">
        <f t="shared" si="52"/>
        <v>0</v>
      </c>
      <c r="AB363" s="238">
        <f t="shared" si="53"/>
        <v>0</v>
      </c>
      <c r="AC363" s="238">
        <f t="shared" si="54"/>
        <v>0</v>
      </c>
      <c r="AD363" s="238">
        <f t="shared" si="55"/>
        <v>0</v>
      </c>
      <c r="AG363" s="238">
        <f t="shared" si="49"/>
        <v>0</v>
      </c>
      <c r="AM363" s="322"/>
      <c r="AO363" s="305"/>
      <c r="AP363" s="322"/>
      <c r="AR363" s="322"/>
      <c r="AV363" s="238" t="b">
        <f t="shared" si="56"/>
        <v>0</v>
      </c>
      <c r="AW363" s="238">
        <f t="shared" si="57"/>
        <v>0</v>
      </c>
    </row>
    <row r="364" spans="5:49" x14ac:dyDescent="0.2">
      <c r="E364" s="316"/>
      <c r="F364" s="301" t="str">
        <f t="shared" si="50"/>
        <v>INVALID</v>
      </c>
      <c r="G364" s="251"/>
      <c r="H364" s="251"/>
      <c r="I364" s="251"/>
      <c r="J364" s="251"/>
      <c r="K364" s="251"/>
      <c r="L364" s="251"/>
      <c r="M364" s="238" t="str">
        <f t="shared" si="51"/>
        <v>Not a SBITA</v>
      </c>
      <c r="N364" s="321"/>
      <c r="AA364" s="238">
        <f t="shared" si="52"/>
        <v>0</v>
      </c>
      <c r="AB364" s="238">
        <f t="shared" si="53"/>
        <v>0</v>
      </c>
      <c r="AC364" s="238">
        <f t="shared" si="54"/>
        <v>0</v>
      </c>
      <c r="AD364" s="238">
        <f t="shared" si="55"/>
        <v>0</v>
      </c>
      <c r="AG364" s="238">
        <f t="shared" si="49"/>
        <v>0</v>
      </c>
      <c r="AM364" s="322"/>
      <c r="AO364" s="305"/>
      <c r="AP364" s="322"/>
      <c r="AR364" s="322"/>
      <c r="AV364" s="238" t="b">
        <f t="shared" si="56"/>
        <v>0</v>
      </c>
      <c r="AW364" s="238">
        <f t="shared" si="57"/>
        <v>0</v>
      </c>
    </row>
    <row r="365" spans="5:49" x14ac:dyDescent="0.2">
      <c r="E365" s="316"/>
      <c r="F365" s="301" t="str">
        <f t="shared" si="50"/>
        <v>INVALID</v>
      </c>
      <c r="G365" s="251"/>
      <c r="H365" s="251"/>
      <c r="I365" s="251"/>
      <c r="J365" s="251"/>
      <c r="K365" s="251"/>
      <c r="L365" s="251"/>
      <c r="M365" s="238" t="str">
        <f t="shared" si="51"/>
        <v>Not a SBITA</v>
      </c>
      <c r="N365" s="321"/>
      <c r="AA365" s="238">
        <f t="shared" si="52"/>
        <v>0</v>
      </c>
      <c r="AB365" s="238">
        <f t="shared" si="53"/>
        <v>0</v>
      </c>
      <c r="AC365" s="238">
        <f t="shared" si="54"/>
        <v>0</v>
      </c>
      <c r="AD365" s="238">
        <f t="shared" si="55"/>
        <v>0</v>
      </c>
      <c r="AG365" s="238">
        <f t="shared" si="49"/>
        <v>0</v>
      </c>
      <c r="AM365" s="322"/>
      <c r="AO365" s="305"/>
      <c r="AP365" s="322"/>
      <c r="AR365" s="322"/>
      <c r="AV365" s="238" t="b">
        <f t="shared" si="56"/>
        <v>0</v>
      </c>
      <c r="AW365" s="238">
        <f t="shared" si="57"/>
        <v>0</v>
      </c>
    </row>
    <row r="366" spans="5:49" x14ac:dyDescent="0.2">
      <c r="E366" s="316"/>
      <c r="F366" s="301" t="str">
        <f t="shared" si="50"/>
        <v>INVALID</v>
      </c>
      <c r="G366" s="251"/>
      <c r="H366" s="251"/>
      <c r="I366" s="251"/>
      <c r="J366" s="251"/>
      <c r="K366" s="251"/>
      <c r="L366" s="251"/>
      <c r="M366" s="238" t="str">
        <f t="shared" si="51"/>
        <v>Not a SBITA</v>
      </c>
      <c r="N366" s="321"/>
      <c r="AA366" s="238">
        <f t="shared" si="52"/>
        <v>0</v>
      </c>
      <c r="AB366" s="238">
        <f t="shared" si="53"/>
        <v>0</v>
      </c>
      <c r="AC366" s="238">
        <f t="shared" si="54"/>
        <v>0</v>
      </c>
      <c r="AD366" s="238">
        <f t="shared" si="55"/>
        <v>0</v>
      </c>
      <c r="AG366" s="238">
        <f t="shared" si="49"/>
        <v>0</v>
      </c>
      <c r="AM366" s="322"/>
      <c r="AO366" s="305"/>
      <c r="AP366" s="322"/>
      <c r="AR366" s="322"/>
      <c r="AV366" s="238" t="b">
        <f t="shared" si="56"/>
        <v>0</v>
      </c>
      <c r="AW366" s="238">
        <f t="shared" si="57"/>
        <v>0</v>
      </c>
    </row>
    <row r="367" spans="5:49" x14ac:dyDescent="0.2">
      <c r="E367" s="316"/>
      <c r="F367" s="301" t="str">
        <f t="shared" si="50"/>
        <v>INVALID</v>
      </c>
      <c r="G367" s="251"/>
      <c r="H367" s="251"/>
      <c r="I367" s="251"/>
      <c r="J367" s="251"/>
      <c r="K367" s="251"/>
      <c r="L367" s="251"/>
      <c r="M367" s="238" t="str">
        <f t="shared" si="51"/>
        <v>Not a SBITA</v>
      </c>
      <c r="N367" s="321"/>
      <c r="AA367" s="238">
        <f t="shared" si="52"/>
        <v>0</v>
      </c>
      <c r="AB367" s="238">
        <f t="shared" si="53"/>
        <v>0</v>
      </c>
      <c r="AC367" s="238">
        <f t="shared" si="54"/>
        <v>0</v>
      </c>
      <c r="AD367" s="238">
        <f t="shared" si="55"/>
        <v>0</v>
      </c>
      <c r="AG367" s="238">
        <f t="shared" si="49"/>
        <v>0</v>
      </c>
      <c r="AM367" s="322"/>
      <c r="AO367" s="305"/>
      <c r="AP367" s="322"/>
      <c r="AR367" s="322"/>
      <c r="AV367" s="238" t="b">
        <f t="shared" si="56"/>
        <v>0</v>
      </c>
      <c r="AW367" s="238">
        <f t="shared" si="57"/>
        <v>0</v>
      </c>
    </row>
    <row r="368" spans="5:49" x14ac:dyDescent="0.2">
      <c r="E368" s="316"/>
      <c r="F368" s="301" t="str">
        <f t="shared" si="50"/>
        <v>INVALID</v>
      </c>
      <c r="G368" s="251"/>
      <c r="H368" s="251"/>
      <c r="I368" s="251"/>
      <c r="J368" s="251"/>
      <c r="K368" s="251"/>
      <c r="L368" s="251"/>
      <c r="M368" s="238" t="str">
        <f t="shared" si="51"/>
        <v>Not a SBITA</v>
      </c>
      <c r="N368" s="321"/>
      <c r="AA368" s="238">
        <f t="shared" si="52"/>
        <v>0</v>
      </c>
      <c r="AB368" s="238">
        <f t="shared" si="53"/>
        <v>0</v>
      </c>
      <c r="AC368" s="238">
        <f t="shared" si="54"/>
        <v>0</v>
      </c>
      <c r="AD368" s="238">
        <f t="shared" si="55"/>
        <v>0</v>
      </c>
      <c r="AG368" s="238">
        <f t="shared" si="49"/>
        <v>0</v>
      </c>
      <c r="AM368" s="322"/>
      <c r="AO368" s="305"/>
      <c r="AP368" s="322"/>
      <c r="AR368" s="322"/>
      <c r="AV368" s="238" t="b">
        <f t="shared" si="56"/>
        <v>0</v>
      </c>
      <c r="AW368" s="238">
        <f t="shared" si="57"/>
        <v>0</v>
      </c>
    </row>
    <row r="369" spans="5:49" x14ac:dyDescent="0.2">
      <c r="E369" s="316"/>
      <c r="F369" s="301" t="str">
        <f t="shared" si="50"/>
        <v>INVALID</v>
      </c>
      <c r="G369" s="251"/>
      <c r="H369" s="251"/>
      <c r="I369" s="251"/>
      <c r="J369" s="251"/>
      <c r="K369" s="251"/>
      <c r="L369" s="251"/>
      <c r="M369" s="238" t="str">
        <f t="shared" si="51"/>
        <v>Not a SBITA</v>
      </c>
      <c r="N369" s="321"/>
      <c r="AA369" s="238">
        <f t="shared" si="52"/>
        <v>0</v>
      </c>
      <c r="AB369" s="238">
        <f t="shared" si="53"/>
        <v>0</v>
      </c>
      <c r="AC369" s="238">
        <f t="shared" si="54"/>
        <v>0</v>
      </c>
      <c r="AD369" s="238">
        <f t="shared" si="55"/>
        <v>0</v>
      </c>
      <c r="AG369" s="238">
        <f t="shared" si="49"/>
        <v>0</v>
      </c>
      <c r="AM369" s="322"/>
      <c r="AO369" s="305"/>
      <c r="AP369" s="322"/>
      <c r="AR369" s="322"/>
      <c r="AV369" s="238" t="b">
        <f t="shared" si="56"/>
        <v>0</v>
      </c>
      <c r="AW369" s="238">
        <f t="shared" si="57"/>
        <v>0</v>
      </c>
    </row>
    <row r="370" spans="5:49" x14ac:dyDescent="0.2">
      <c r="E370" s="316"/>
      <c r="F370" s="301" t="str">
        <f t="shared" si="50"/>
        <v>INVALID</v>
      </c>
      <c r="G370" s="251"/>
      <c r="H370" s="251"/>
      <c r="I370" s="251"/>
      <c r="J370" s="251"/>
      <c r="K370" s="251"/>
      <c r="L370" s="251"/>
      <c r="M370" s="238" t="str">
        <f t="shared" si="51"/>
        <v>Not a SBITA</v>
      </c>
      <c r="N370" s="321"/>
      <c r="AA370" s="238">
        <f t="shared" si="52"/>
        <v>0</v>
      </c>
      <c r="AB370" s="238">
        <f t="shared" si="53"/>
        <v>0</v>
      </c>
      <c r="AC370" s="238">
        <f t="shared" si="54"/>
        <v>0</v>
      </c>
      <c r="AD370" s="238">
        <f t="shared" si="55"/>
        <v>0</v>
      </c>
      <c r="AG370" s="238">
        <f t="shared" si="49"/>
        <v>0</v>
      </c>
      <c r="AM370" s="322"/>
      <c r="AO370" s="305"/>
      <c r="AP370" s="322"/>
      <c r="AR370" s="322"/>
      <c r="AV370" s="238" t="b">
        <f t="shared" si="56"/>
        <v>0</v>
      </c>
      <c r="AW370" s="238">
        <f t="shared" si="57"/>
        <v>0</v>
      </c>
    </row>
    <row r="371" spans="5:49" x14ac:dyDescent="0.2">
      <c r="E371" s="316"/>
      <c r="F371" s="301" t="str">
        <f t="shared" si="50"/>
        <v>INVALID</v>
      </c>
      <c r="G371" s="251"/>
      <c r="H371" s="251"/>
      <c r="I371" s="251"/>
      <c r="J371" s="251"/>
      <c r="K371" s="251"/>
      <c r="L371" s="251"/>
      <c r="M371" s="238" t="str">
        <f t="shared" si="51"/>
        <v>Not a SBITA</v>
      </c>
      <c r="N371" s="321"/>
      <c r="AA371" s="238">
        <f t="shared" si="52"/>
        <v>0</v>
      </c>
      <c r="AB371" s="238">
        <f t="shared" si="53"/>
        <v>0</v>
      </c>
      <c r="AC371" s="238">
        <f t="shared" si="54"/>
        <v>0</v>
      </c>
      <c r="AD371" s="238">
        <f t="shared" si="55"/>
        <v>0</v>
      </c>
      <c r="AG371" s="238">
        <f t="shared" si="49"/>
        <v>0</v>
      </c>
      <c r="AM371" s="322"/>
      <c r="AO371" s="305"/>
      <c r="AP371" s="322"/>
      <c r="AR371" s="322"/>
      <c r="AV371" s="238" t="b">
        <f t="shared" si="56"/>
        <v>0</v>
      </c>
      <c r="AW371" s="238">
        <f t="shared" si="57"/>
        <v>0</v>
      </c>
    </row>
    <row r="372" spans="5:49" x14ac:dyDescent="0.2">
      <c r="E372" s="316"/>
      <c r="F372" s="301" t="str">
        <f t="shared" si="50"/>
        <v>INVALID</v>
      </c>
      <c r="G372" s="251"/>
      <c r="H372" s="251"/>
      <c r="I372" s="251"/>
      <c r="J372" s="251"/>
      <c r="K372" s="251"/>
      <c r="L372" s="251"/>
      <c r="M372" s="238" t="str">
        <f t="shared" si="51"/>
        <v>Not a SBITA</v>
      </c>
      <c r="N372" s="321"/>
      <c r="AA372" s="238">
        <f t="shared" si="52"/>
        <v>0</v>
      </c>
      <c r="AB372" s="238">
        <f t="shared" si="53"/>
        <v>0</v>
      </c>
      <c r="AC372" s="238">
        <f t="shared" si="54"/>
        <v>0</v>
      </c>
      <c r="AD372" s="238">
        <f t="shared" si="55"/>
        <v>0</v>
      </c>
      <c r="AG372" s="238">
        <f t="shared" si="49"/>
        <v>0</v>
      </c>
      <c r="AM372" s="322"/>
      <c r="AO372" s="305"/>
      <c r="AP372" s="322"/>
      <c r="AR372" s="322"/>
      <c r="AV372" s="238" t="b">
        <f t="shared" si="56"/>
        <v>0</v>
      </c>
      <c r="AW372" s="238">
        <f t="shared" si="57"/>
        <v>0</v>
      </c>
    </row>
    <row r="373" spans="5:49" x14ac:dyDescent="0.2">
      <c r="E373" s="316"/>
      <c r="F373" s="301" t="str">
        <f t="shared" si="50"/>
        <v>INVALID</v>
      </c>
      <c r="G373" s="251"/>
      <c r="H373" s="251"/>
      <c r="I373" s="251"/>
      <c r="J373" s="251"/>
      <c r="K373" s="251"/>
      <c r="L373" s="251"/>
      <c r="M373" s="238" t="str">
        <f t="shared" si="51"/>
        <v>Not a SBITA</v>
      </c>
      <c r="N373" s="321"/>
      <c r="AA373" s="238">
        <f t="shared" si="52"/>
        <v>0</v>
      </c>
      <c r="AB373" s="238">
        <f t="shared" si="53"/>
        <v>0</v>
      </c>
      <c r="AC373" s="238">
        <f t="shared" si="54"/>
        <v>0</v>
      </c>
      <c r="AD373" s="238">
        <f t="shared" si="55"/>
        <v>0</v>
      </c>
      <c r="AG373" s="238">
        <f t="shared" si="49"/>
        <v>0</v>
      </c>
      <c r="AM373" s="322"/>
      <c r="AO373" s="305"/>
      <c r="AP373" s="322"/>
      <c r="AR373" s="322"/>
      <c r="AV373" s="238" t="b">
        <f t="shared" si="56"/>
        <v>0</v>
      </c>
      <c r="AW373" s="238">
        <f t="shared" si="57"/>
        <v>0</v>
      </c>
    </row>
    <row r="374" spans="5:49" x14ac:dyDescent="0.2">
      <c r="E374" s="316"/>
      <c r="F374" s="301" t="str">
        <f t="shared" si="50"/>
        <v>INVALID</v>
      </c>
      <c r="G374" s="251"/>
      <c r="H374" s="251"/>
      <c r="I374" s="251"/>
      <c r="J374" s="251"/>
      <c r="K374" s="251"/>
      <c r="L374" s="251"/>
      <c r="M374" s="238" t="str">
        <f t="shared" si="51"/>
        <v>Not a SBITA</v>
      </c>
      <c r="N374" s="321"/>
      <c r="AA374" s="238">
        <f t="shared" si="52"/>
        <v>0</v>
      </c>
      <c r="AB374" s="238">
        <f t="shared" si="53"/>
        <v>0</v>
      </c>
      <c r="AC374" s="238">
        <f t="shared" si="54"/>
        <v>0</v>
      </c>
      <c r="AD374" s="238">
        <f t="shared" si="55"/>
        <v>0</v>
      </c>
      <c r="AG374" s="238">
        <f t="shared" si="49"/>
        <v>0</v>
      </c>
      <c r="AM374" s="322"/>
      <c r="AO374" s="305"/>
      <c r="AP374" s="322"/>
      <c r="AR374" s="322"/>
      <c r="AV374" s="238" t="b">
        <f t="shared" si="56"/>
        <v>0</v>
      </c>
      <c r="AW374" s="238">
        <f t="shared" si="57"/>
        <v>0</v>
      </c>
    </row>
    <row r="375" spans="5:49" x14ac:dyDescent="0.2">
      <c r="E375" s="316"/>
      <c r="F375" s="301" t="str">
        <f t="shared" si="50"/>
        <v>INVALID</v>
      </c>
      <c r="G375" s="251"/>
      <c r="H375" s="251"/>
      <c r="I375" s="251"/>
      <c r="J375" s="251"/>
      <c r="K375" s="251"/>
      <c r="L375" s="251"/>
      <c r="M375" s="238" t="str">
        <f t="shared" si="51"/>
        <v>Not a SBITA</v>
      </c>
      <c r="N375" s="321"/>
      <c r="AA375" s="238">
        <f t="shared" si="52"/>
        <v>0</v>
      </c>
      <c r="AB375" s="238">
        <f t="shared" si="53"/>
        <v>0</v>
      </c>
      <c r="AC375" s="238">
        <f t="shared" si="54"/>
        <v>0</v>
      </c>
      <c r="AD375" s="238">
        <f t="shared" si="55"/>
        <v>0</v>
      </c>
      <c r="AG375" s="238">
        <f t="shared" si="49"/>
        <v>0</v>
      </c>
      <c r="AM375" s="322"/>
      <c r="AO375" s="305"/>
      <c r="AP375" s="322"/>
      <c r="AR375" s="322"/>
      <c r="AV375" s="238" t="b">
        <f t="shared" si="56"/>
        <v>0</v>
      </c>
      <c r="AW375" s="238">
        <f t="shared" si="57"/>
        <v>0</v>
      </c>
    </row>
    <row r="376" spans="5:49" x14ac:dyDescent="0.2">
      <c r="E376" s="316"/>
      <c r="F376" s="301" t="str">
        <f t="shared" si="50"/>
        <v>INVALID</v>
      </c>
      <c r="G376" s="251"/>
      <c r="H376" s="251"/>
      <c r="I376" s="251"/>
      <c r="J376" s="251"/>
      <c r="K376" s="251"/>
      <c r="L376" s="251"/>
      <c r="M376" s="238" t="str">
        <f t="shared" si="51"/>
        <v>Not a SBITA</v>
      </c>
      <c r="N376" s="321"/>
      <c r="AA376" s="238">
        <f t="shared" si="52"/>
        <v>0</v>
      </c>
      <c r="AB376" s="238">
        <f t="shared" si="53"/>
        <v>0</v>
      </c>
      <c r="AC376" s="238">
        <f t="shared" si="54"/>
        <v>0</v>
      </c>
      <c r="AD376" s="238">
        <f t="shared" si="55"/>
        <v>0</v>
      </c>
      <c r="AG376" s="238">
        <f t="shared" si="49"/>
        <v>0</v>
      </c>
      <c r="AM376" s="322"/>
      <c r="AO376" s="305"/>
      <c r="AP376" s="322"/>
      <c r="AR376" s="322"/>
      <c r="AV376" s="238" t="b">
        <f t="shared" si="56"/>
        <v>0</v>
      </c>
      <c r="AW376" s="238">
        <f t="shared" si="57"/>
        <v>0</v>
      </c>
    </row>
    <row r="377" spans="5:49" x14ac:dyDescent="0.2">
      <c r="E377" s="316"/>
      <c r="F377" s="301" t="str">
        <f t="shared" si="50"/>
        <v>INVALID</v>
      </c>
      <c r="G377" s="251"/>
      <c r="H377" s="251"/>
      <c r="I377" s="251"/>
      <c r="J377" s="251"/>
      <c r="K377" s="251"/>
      <c r="L377" s="251"/>
      <c r="M377" s="238" t="str">
        <f t="shared" si="51"/>
        <v>Not a SBITA</v>
      </c>
      <c r="N377" s="321"/>
      <c r="AA377" s="238">
        <f t="shared" si="52"/>
        <v>0</v>
      </c>
      <c r="AB377" s="238">
        <f t="shared" si="53"/>
        <v>0</v>
      </c>
      <c r="AC377" s="238">
        <f t="shared" si="54"/>
        <v>0</v>
      </c>
      <c r="AD377" s="238">
        <f t="shared" si="55"/>
        <v>0</v>
      </c>
      <c r="AG377" s="238">
        <f t="shared" si="49"/>
        <v>0</v>
      </c>
      <c r="AM377" s="322"/>
      <c r="AO377" s="305"/>
      <c r="AP377" s="322"/>
      <c r="AR377" s="322"/>
      <c r="AV377" s="238" t="b">
        <f t="shared" si="56"/>
        <v>0</v>
      </c>
      <c r="AW377" s="238">
        <f t="shared" si="57"/>
        <v>0</v>
      </c>
    </row>
    <row r="378" spans="5:49" x14ac:dyDescent="0.2">
      <c r="E378" s="316"/>
      <c r="F378" s="301" t="str">
        <f t="shared" si="50"/>
        <v>INVALID</v>
      </c>
      <c r="G378" s="251"/>
      <c r="H378" s="251"/>
      <c r="I378" s="251"/>
      <c r="J378" s="251"/>
      <c r="K378" s="251"/>
      <c r="L378" s="251"/>
      <c r="M378" s="238" t="str">
        <f t="shared" si="51"/>
        <v>Not a SBITA</v>
      </c>
      <c r="N378" s="321"/>
      <c r="AA378" s="238">
        <f t="shared" si="52"/>
        <v>0</v>
      </c>
      <c r="AB378" s="238">
        <f t="shared" si="53"/>
        <v>0</v>
      </c>
      <c r="AC378" s="238">
        <f t="shared" si="54"/>
        <v>0</v>
      </c>
      <c r="AD378" s="238">
        <f t="shared" si="55"/>
        <v>0</v>
      </c>
      <c r="AG378" s="238">
        <f t="shared" si="49"/>
        <v>0</v>
      </c>
      <c r="AM378" s="322"/>
      <c r="AO378" s="305"/>
      <c r="AP378" s="322"/>
      <c r="AR378" s="322"/>
      <c r="AV378" s="238" t="b">
        <f t="shared" si="56"/>
        <v>0</v>
      </c>
      <c r="AW378" s="238">
        <f t="shared" si="57"/>
        <v>0</v>
      </c>
    </row>
    <row r="379" spans="5:49" x14ac:dyDescent="0.2">
      <c r="E379" s="316"/>
      <c r="F379" s="301" t="str">
        <f t="shared" si="50"/>
        <v>INVALID</v>
      </c>
      <c r="G379" s="251"/>
      <c r="H379" s="251"/>
      <c r="I379" s="251"/>
      <c r="J379" s="251"/>
      <c r="K379" s="251"/>
      <c r="L379" s="251"/>
      <c r="M379" s="238" t="str">
        <f t="shared" si="51"/>
        <v>Not a SBITA</v>
      </c>
      <c r="N379" s="321"/>
      <c r="AA379" s="238">
        <f t="shared" si="52"/>
        <v>0</v>
      </c>
      <c r="AB379" s="238">
        <f t="shared" si="53"/>
        <v>0</v>
      </c>
      <c r="AC379" s="238">
        <f t="shared" si="54"/>
        <v>0</v>
      </c>
      <c r="AD379" s="238">
        <f t="shared" si="55"/>
        <v>0</v>
      </c>
      <c r="AG379" s="238">
        <f t="shared" si="49"/>
        <v>0</v>
      </c>
      <c r="AM379" s="322"/>
      <c r="AO379" s="305"/>
      <c r="AP379" s="322"/>
      <c r="AR379" s="322"/>
      <c r="AV379" s="238" t="b">
        <f t="shared" si="56"/>
        <v>0</v>
      </c>
      <c r="AW379" s="238">
        <f t="shared" si="57"/>
        <v>0</v>
      </c>
    </row>
    <row r="380" spans="5:49" x14ac:dyDescent="0.2">
      <c r="E380" s="316"/>
      <c r="F380" s="301" t="str">
        <f t="shared" si="50"/>
        <v>INVALID</v>
      </c>
      <c r="G380" s="251"/>
      <c r="H380" s="251"/>
      <c r="I380" s="251"/>
      <c r="J380" s="251"/>
      <c r="K380" s="251"/>
      <c r="L380" s="251"/>
      <c r="M380" s="238" t="str">
        <f t="shared" si="51"/>
        <v>Not a SBITA</v>
      </c>
      <c r="N380" s="321"/>
      <c r="AA380" s="238">
        <f t="shared" si="52"/>
        <v>0</v>
      </c>
      <c r="AB380" s="238">
        <f t="shared" si="53"/>
        <v>0</v>
      </c>
      <c r="AC380" s="238">
        <f t="shared" si="54"/>
        <v>0</v>
      </c>
      <c r="AD380" s="238">
        <f t="shared" si="55"/>
        <v>0</v>
      </c>
      <c r="AG380" s="238">
        <f t="shared" si="49"/>
        <v>0</v>
      </c>
      <c r="AM380" s="322"/>
      <c r="AO380" s="305"/>
      <c r="AP380" s="322"/>
      <c r="AR380" s="322"/>
      <c r="AV380" s="238" t="b">
        <f t="shared" si="56"/>
        <v>0</v>
      </c>
      <c r="AW380" s="238">
        <f t="shared" si="57"/>
        <v>0</v>
      </c>
    </row>
    <row r="381" spans="5:49" x14ac:dyDescent="0.2">
      <c r="E381" s="316"/>
      <c r="F381" s="301" t="str">
        <f t="shared" si="50"/>
        <v>INVALID</v>
      </c>
      <c r="G381" s="251"/>
      <c r="H381" s="251"/>
      <c r="I381" s="251"/>
      <c r="J381" s="251"/>
      <c r="K381" s="251"/>
      <c r="L381" s="251"/>
      <c r="M381" s="238" t="str">
        <f t="shared" si="51"/>
        <v>Not a SBITA</v>
      </c>
      <c r="N381" s="321"/>
      <c r="AA381" s="238">
        <f t="shared" si="52"/>
        <v>0</v>
      </c>
      <c r="AB381" s="238">
        <f t="shared" si="53"/>
        <v>0</v>
      </c>
      <c r="AC381" s="238">
        <f t="shared" si="54"/>
        <v>0</v>
      </c>
      <c r="AD381" s="238">
        <f t="shared" si="55"/>
        <v>0</v>
      </c>
      <c r="AG381" s="238">
        <f t="shared" si="49"/>
        <v>0</v>
      </c>
      <c r="AM381" s="322"/>
      <c r="AO381" s="305"/>
      <c r="AP381" s="322"/>
      <c r="AR381" s="322"/>
      <c r="AV381" s="238" t="b">
        <f t="shared" si="56"/>
        <v>0</v>
      </c>
      <c r="AW381" s="238">
        <f t="shared" si="57"/>
        <v>0</v>
      </c>
    </row>
    <row r="382" spans="5:49" x14ac:dyDescent="0.2">
      <c r="E382" s="316"/>
      <c r="F382" s="301" t="str">
        <f t="shared" si="50"/>
        <v>INVALID</v>
      </c>
      <c r="G382" s="251"/>
      <c r="H382" s="251"/>
      <c r="I382" s="251"/>
      <c r="J382" s="251"/>
      <c r="K382" s="251"/>
      <c r="L382" s="251"/>
      <c r="M382" s="238" t="str">
        <f t="shared" si="51"/>
        <v>Not a SBITA</v>
      </c>
      <c r="N382" s="321"/>
      <c r="AA382" s="238">
        <f t="shared" si="52"/>
        <v>0</v>
      </c>
      <c r="AB382" s="238">
        <f t="shared" si="53"/>
        <v>0</v>
      </c>
      <c r="AC382" s="238">
        <f t="shared" si="54"/>
        <v>0</v>
      </c>
      <c r="AD382" s="238">
        <f t="shared" si="55"/>
        <v>0</v>
      </c>
      <c r="AG382" s="238">
        <f t="shared" si="49"/>
        <v>0</v>
      </c>
      <c r="AM382" s="322"/>
      <c r="AO382" s="305"/>
      <c r="AP382" s="322"/>
      <c r="AR382" s="322"/>
      <c r="AV382" s="238" t="b">
        <f t="shared" si="56"/>
        <v>0</v>
      </c>
      <c r="AW382" s="238">
        <f t="shared" si="57"/>
        <v>0</v>
      </c>
    </row>
    <row r="383" spans="5:49" x14ac:dyDescent="0.2">
      <c r="E383" s="316"/>
      <c r="F383" s="301" t="str">
        <f t="shared" si="50"/>
        <v>INVALID</v>
      </c>
      <c r="G383" s="251"/>
      <c r="H383" s="251"/>
      <c r="I383" s="251"/>
      <c r="J383" s="251"/>
      <c r="K383" s="251"/>
      <c r="L383" s="251"/>
      <c r="M383" s="238" t="str">
        <f t="shared" si="51"/>
        <v>Not a SBITA</v>
      </c>
      <c r="N383" s="321"/>
      <c r="AA383" s="238">
        <f t="shared" si="52"/>
        <v>0</v>
      </c>
      <c r="AB383" s="238">
        <f t="shared" si="53"/>
        <v>0</v>
      </c>
      <c r="AC383" s="238">
        <f t="shared" si="54"/>
        <v>0</v>
      </c>
      <c r="AD383" s="238">
        <f t="shared" si="55"/>
        <v>0</v>
      </c>
      <c r="AG383" s="238">
        <f t="shared" si="49"/>
        <v>0</v>
      </c>
      <c r="AM383" s="322"/>
      <c r="AO383" s="305"/>
      <c r="AP383" s="322"/>
      <c r="AR383" s="322"/>
      <c r="AV383" s="238" t="b">
        <f t="shared" si="56"/>
        <v>0</v>
      </c>
      <c r="AW383" s="238">
        <f t="shared" si="57"/>
        <v>0</v>
      </c>
    </row>
    <row r="384" spans="5:49" x14ac:dyDescent="0.2">
      <c r="E384" s="316"/>
      <c r="F384" s="301" t="str">
        <f t="shared" si="50"/>
        <v>INVALID</v>
      </c>
      <c r="G384" s="251"/>
      <c r="H384" s="251"/>
      <c r="I384" s="251"/>
      <c r="J384" s="251"/>
      <c r="K384" s="251"/>
      <c r="L384" s="251"/>
      <c r="M384" s="238" t="str">
        <f t="shared" si="51"/>
        <v>Not a SBITA</v>
      </c>
      <c r="N384" s="321"/>
      <c r="AA384" s="238">
        <f t="shared" si="52"/>
        <v>0</v>
      </c>
      <c r="AB384" s="238">
        <f t="shared" si="53"/>
        <v>0</v>
      </c>
      <c r="AC384" s="238">
        <f t="shared" si="54"/>
        <v>0</v>
      </c>
      <c r="AD384" s="238">
        <f t="shared" si="55"/>
        <v>0</v>
      </c>
      <c r="AG384" s="238">
        <f t="shared" si="49"/>
        <v>0</v>
      </c>
      <c r="AM384" s="322"/>
      <c r="AO384" s="305"/>
      <c r="AP384" s="322"/>
      <c r="AR384" s="322"/>
      <c r="AV384" s="238" t="b">
        <f t="shared" si="56"/>
        <v>0</v>
      </c>
      <c r="AW384" s="238">
        <f t="shared" si="57"/>
        <v>0</v>
      </c>
    </row>
    <row r="385" spans="5:49" x14ac:dyDescent="0.2">
      <c r="E385" s="316"/>
      <c r="F385" s="301" t="str">
        <f t="shared" si="50"/>
        <v>INVALID</v>
      </c>
      <c r="G385" s="251"/>
      <c r="H385" s="251"/>
      <c r="I385" s="251"/>
      <c r="J385" s="251"/>
      <c r="K385" s="251"/>
      <c r="L385" s="251"/>
      <c r="M385" s="238" t="str">
        <f t="shared" si="51"/>
        <v>Not a SBITA</v>
      </c>
      <c r="N385" s="321"/>
      <c r="AA385" s="238">
        <f t="shared" si="52"/>
        <v>0</v>
      </c>
      <c r="AB385" s="238">
        <f t="shared" si="53"/>
        <v>0</v>
      </c>
      <c r="AC385" s="238">
        <f t="shared" si="54"/>
        <v>0</v>
      </c>
      <c r="AD385" s="238">
        <f t="shared" si="55"/>
        <v>0</v>
      </c>
      <c r="AG385" s="238">
        <f t="shared" si="49"/>
        <v>0</v>
      </c>
      <c r="AM385" s="322"/>
      <c r="AO385" s="305"/>
      <c r="AP385" s="322"/>
      <c r="AR385" s="322"/>
      <c r="AV385" s="238" t="b">
        <f t="shared" si="56"/>
        <v>0</v>
      </c>
      <c r="AW385" s="238">
        <f t="shared" si="57"/>
        <v>0</v>
      </c>
    </row>
    <row r="386" spans="5:49" x14ac:dyDescent="0.2">
      <c r="E386" s="316"/>
      <c r="F386" s="301" t="str">
        <f t="shared" si="50"/>
        <v>INVALID</v>
      </c>
      <c r="G386" s="251"/>
      <c r="H386" s="251"/>
      <c r="I386" s="251"/>
      <c r="J386" s="251"/>
      <c r="K386" s="251"/>
      <c r="L386" s="251"/>
      <c r="M386" s="238" t="str">
        <f t="shared" si="51"/>
        <v>Not a SBITA</v>
      </c>
      <c r="N386" s="321"/>
      <c r="AA386" s="238">
        <f t="shared" si="52"/>
        <v>0</v>
      </c>
      <c r="AB386" s="238">
        <f t="shared" si="53"/>
        <v>0</v>
      </c>
      <c r="AC386" s="238">
        <f t="shared" si="54"/>
        <v>0</v>
      </c>
      <c r="AD386" s="238">
        <f t="shared" si="55"/>
        <v>0</v>
      </c>
      <c r="AG386" s="238">
        <f t="shared" si="49"/>
        <v>0</v>
      </c>
      <c r="AM386" s="322"/>
      <c r="AO386" s="305"/>
      <c r="AP386" s="322"/>
      <c r="AR386" s="322"/>
      <c r="AV386" s="238" t="b">
        <f t="shared" si="56"/>
        <v>0</v>
      </c>
      <c r="AW386" s="238">
        <f t="shared" si="57"/>
        <v>0</v>
      </c>
    </row>
    <row r="387" spans="5:49" x14ac:dyDescent="0.2">
      <c r="E387" s="316"/>
      <c r="F387" s="301" t="str">
        <f t="shared" si="50"/>
        <v>INVALID</v>
      </c>
      <c r="G387" s="251"/>
      <c r="H387" s="251"/>
      <c r="I387" s="251"/>
      <c r="J387" s="251"/>
      <c r="K387" s="251"/>
      <c r="L387" s="251"/>
      <c r="M387" s="238" t="str">
        <f t="shared" si="51"/>
        <v>Not a SBITA</v>
      </c>
      <c r="N387" s="321"/>
      <c r="AA387" s="238">
        <f t="shared" si="52"/>
        <v>0</v>
      </c>
      <c r="AB387" s="238">
        <f t="shared" si="53"/>
        <v>0</v>
      </c>
      <c r="AC387" s="238">
        <f t="shared" si="54"/>
        <v>0</v>
      </c>
      <c r="AD387" s="238">
        <f t="shared" si="55"/>
        <v>0</v>
      </c>
      <c r="AG387" s="238">
        <f t="shared" si="49"/>
        <v>0</v>
      </c>
      <c r="AM387" s="322"/>
      <c r="AO387" s="305"/>
      <c r="AP387" s="322"/>
      <c r="AR387" s="322"/>
      <c r="AV387" s="238" t="b">
        <f t="shared" si="56"/>
        <v>0</v>
      </c>
      <c r="AW387" s="238">
        <f t="shared" si="57"/>
        <v>0</v>
      </c>
    </row>
    <row r="388" spans="5:49" x14ac:dyDescent="0.2">
      <c r="E388" s="316"/>
      <c r="F388" s="301" t="str">
        <f t="shared" si="50"/>
        <v>INVALID</v>
      </c>
      <c r="G388" s="251"/>
      <c r="H388" s="251"/>
      <c r="I388" s="251"/>
      <c r="J388" s="251"/>
      <c r="K388" s="251"/>
      <c r="L388" s="251"/>
      <c r="M388" s="238" t="str">
        <f t="shared" si="51"/>
        <v>Not a SBITA</v>
      </c>
      <c r="N388" s="321"/>
      <c r="AA388" s="238">
        <f t="shared" si="52"/>
        <v>0</v>
      </c>
      <c r="AB388" s="238">
        <f t="shared" si="53"/>
        <v>0</v>
      </c>
      <c r="AC388" s="238">
        <f t="shared" si="54"/>
        <v>0</v>
      </c>
      <c r="AD388" s="238">
        <f t="shared" si="55"/>
        <v>0</v>
      </c>
      <c r="AG388" s="238">
        <f t="shared" si="49"/>
        <v>0</v>
      </c>
      <c r="AM388" s="322"/>
      <c r="AO388" s="305"/>
      <c r="AP388" s="322"/>
      <c r="AR388" s="322"/>
      <c r="AV388" s="238" t="b">
        <f t="shared" si="56"/>
        <v>0</v>
      </c>
      <c r="AW388" s="238">
        <f t="shared" si="57"/>
        <v>0</v>
      </c>
    </row>
    <row r="389" spans="5:49" x14ac:dyDescent="0.2">
      <c r="E389" s="316"/>
      <c r="F389" s="301" t="str">
        <f t="shared" si="50"/>
        <v>INVALID</v>
      </c>
      <c r="G389" s="251"/>
      <c r="H389" s="251"/>
      <c r="I389" s="251"/>
      <c r="J389" s="251"/>
      <c r="K389" s="251"/>
      <c r="L389" s="251"/>
      <c r="M389" s="238" t="str">
        <f t="shared" si="51"/>
        <v>Not a SBITA</v>
      </c>
      <c r="N389" s="321"/>
      <c r="AA389" s="238">
        <f t="shared" si="52"/>
        <v>0</v>
      </c>
      <c r="AB389" s="238">
        <f t="shared" si="53"/>
        <v>0</v>
      </c>
      <c r="AC389" s="238">
        <f t="shared" si="54"/>
        <v>0</v>
      </c>
      <c r="AD389" s="238">
        <f t="shared" si="55"/>
        <v>0</v>
      </c>
      <c r="AG389" s="238">
        <f t="shared" si="49"/>
        <v>0</v>
      </c>
      <c r="AM389" s="322"/>
      <c r="AO389" s="305"/>
      <c r="AP389" s="322"/>
      <c r="AR389" s="322"/>
      <c r="AV389" s="238" t="b">
        <f t="shared" si="56"/>
        <v>0</v>
      </c>
      <c r="AW389" s="238">
        <f t="shared" si="57"/>
        <v>0</v>
      </c>
    </row>
    <row r="390" spans="5:49" x14ac:dyDescent="0.2">
      <c r="E390" s="316"/>
      <c r="F390" s="301" t="str">
        <f t="shared" si="50"/>
        <v>INVALID</v>
      </c>
      <c r="G390" s="251"/>
      <c r="H390" s="251"/>
      <c r="I390" s="251"/>
      <c r="J390" s="251"/>
      <c r="K390" s="251"/>
      <c r="L390" s="251"/>
      <c r="M390" s="238" t="str">
        <f t="shared" si="51"/>
        <v>Not a SBITA</v>
      </c>
      <c r="N390" s="321"/>
      <c r="AA390" s="238">
        <f t="shared" si="52"/>
        <v>0</v>
      </c>
      <c r="AB390" s="238">
        <f t="shared" si="53"/>
        <v>0</v>
      </c>
      <c r="AC390" s="238">
        <f t="shared" si="54"/>
        <v>0</v>
      </c>
      <c r="AD390" s="238">
        <f t="shared" si="55"/>
        <v>0</v>
      </c>
      <c r="AG390" s="238">
        <f t="shared" si="49"/>
        <v>0</v>
      </c>
      <c r="AM390" s="322"/>
      <c r="AO390" s="305"/>
      <c r="AP390" s="322"/>
      <c r="AR390" s="322"/>
      <c r="AV390" s="238" t="b">
        <f t="shared" si="56"/>
        <v>0</v>
      </c>
      <c r="AW390" s="238">
        <f t="shared" si="57"/>
        <v>0</v>
      </c>
    </row>
    <row r="391" spans="5:49" x14ac:dyDescent="0.2">
      <c r="E391" s="316"/>
      <c r="F391" s="301" t="str">
        <f t="shared" si="50"/>
        <v>INVALID</v>
      </c>
      <c r="G391" s="251"/>
      <c r="H391" s="251"/>
      <c r="I391" s="251"/>
      <c r="J391" s="251"/>
      <c r="K391" s="251"/>
      <c r="L391" s="251"/>
      <c r="M391" s="238" t="str">
        <f t="shared" si="51"/>
        <v>Not a SBITA</v>
      </c>
      <c r="N391" s="321"/>
      <c r="AA391" s="238">
        <f t="shared" si="52"/>
        <v>0</v>
      </c>
      <c r="AB391" s="238">
        <f t="shared" si="53"/>
        <v>0</v>
      </c>
      <c r="AC391" s="238">
        <f t="shared" si="54"/>
        <v>0</v>
      </c>
      <c r="AD391" s="238">
        <f t="shared" si="55"/>
        <v>0</v>
      </c>
      <c r="AG391" s="238">
        <f t="shared" si="49"/>
        <v>0</v>
      </c>
      <c r="AM391" s="322"/>
      <c r="AO391" s="305"/>
      <c r="AP391" s="322"/>
      <c r="AR391" s="322"/>
      <c r="AV391" s="238" t="b">
        <f t="shared" si="56"/>
        <v>0</v>
      </c>
      <c r="AW391" s="238">
        <f t="shared" si="57"/>
        <v>0</v>
      </c>
    </row>
    <row r="392" spans="5:49" x14ac:dyDescent="0.2">
      <c r="E392" s="316"/>
      <c r="F392" s="301" t="str">
        <f t="shared" si="50"/>
        <v>INVALID</v>
      </c>
      <c r="G392" s="251"/>
      <c r="H392" s="251"/>
      <c r="I392" s="251"/>
      <c r="J392" s="251"/>
      <c r="K392" s="251"/>
      <c r="L392" s="251"/>
      <c r="M392" s="238" t="str">
        <f t="shared" si="51"/>
        <v>Not a SBITA</v>
      </c>
      <c r="N392" s="321"/>
      <c r="AA392" s="238">
        <f t="shared" si="52"/>
        <v>0</v>
      </c>
      <c r="AB392" s="238">
        <f t="shared" si="53"/>
        <v>0</v>
      </c>
      <c r="AC392" s="238">
        <f t="shared" si="54"/>
        <v>0</v>
      </c>
      <c r="AD392" s="238">
        <f t="shared" si="55"/>
        <v>0</v>
      </c>
      <c r="AG392" s="238">
        <f t="shared" si="49"/>
        <v>0</v>
      </c>
      <c r="AM392" s="322"/>
      <c r="AO392" s="305"/>
      <c r="AP392" s="322"/>
      <c r="AR392" s="322"/>
      <c r="AV392" s="238" t="b">
        <f t="shared" si="56"/>
        <v>0</v>
      </c>
      <c r="AW392" s="238">
        <f t="shared" si="57"/>
        <v>0</v>
      </c>
    </row>
    <row r="393" spans="5:49" x14ac:dyDescent="0.2">
      <c r="E393" s="316"/>
      <c r="F393" s="301" t="str">
        <f t="shared" si="50"/>
        <v>INVALID</v>
      </c>
      <c r="G393" s="251"/>
      <c r="H393" s="251"/>
      <c r="I393" s="251"/>
      <c r="J393" s="251"/>
      <c r="K393" s="251"/>
      <c r="L393" s="251"/>
      <c r="M393" s="238" t="str">
        <f t="shared" si="51"/>
        <v>Not a SBITA</v>
      </c>
      <c r="N393" s="321"/>
      <c r="AA393" s="238">
        <f t="shared" si="52"/>
        <v>0</v>
      </c>
      <c r="AB393" s="238">
        <f t="shared" si="53"/>
        <v>0</v>
      </c>
      <c r="AC393" s="238">
        <f t="shared" si="54"/>
        <v>0</v>
      </c>
      <c r="AD393" s="238">
        <f t="shared" si="55"/>
        <v>0</v>
      </c>
      <c r="AG393" s="238">
        <f t="shared" si="49"/>
        <v>0</v>
      </c>
      <c r="AM393" s="322"/>
      <c r="AO393" s="305"/>
      <c r="AP393" s="322"/>
      <c r="AR393" s="322"/>
      <c r="AV393" s="238" t="b">
        <f t="shared" si="56"/>
        <v>0</v>
      </c>
      <c r="AW393" s="238">
        <f t="shared" si="57"/>
        <v>0</v>
      </c>
    </row>
    <row r="394" spans="5:49" x14ac:dyDescent="0.2">
      <c r="E394" s="316"/>
      <c r="F394" s="301" t="str">
        <f t="shared" si="50"/>
        <v>INVALID</v>
      </c>
      <c r="G394" s="251"/>
      <c r="H394" s="251"/>
      <c r="I394" s="251"/>
      <c r="J394" s="251"/>
      <c r="K394" s="251"/>
      <c r="L394" s="251"/>
      <c r="M394" s="238" t="str">
        <f t="shared" si="51"/>
        <v>Not a SBITA</v>
      </c>
      <c r="N394" s="321"/>
      <c r="AA394" s="238">
        <f t="shared" si="52"/>
        <v>0</v>
      </c>
      <c r="AB394" s="238">
        <f t="shared" si="53"/>
        <v>0</v>
      </c>
      <c r="AC394" s="238">
        <f t="shared" si="54"/>
        <v>0</v>
      </c>
      <c r="AD394" s="238">
        <f t="shared" si="55"/>
        <v>0</v>
      </c>
      <c r="AG394" s="238">
        <f t="shared" si="49"/>
        <v>0</v>
      </c>
      <c r="AM394" s="322"/>
      <c r="AO394" s="305"/>
      <c r="AP394" s="322"/>
      <c r="AR394" s="322"/>
      <c r="AV394" s="238" t="b">
        <f t="shared" si="56"/>
        <v>0</v>
      </c>
      <c r="AW394" s="238">
        <f t="shared" si="57"/>
        <v>0</v>
      </c>
    </row>
    <row r="395" spans="5:49" x14ac:dyDescent="0.2">
      <c r="E395" s="316"/>
      <c r="F395" s="301" t="str">
        <f t="shared" si="50"/>
        <v>INVALID</v>
      </c>
      <c r="G395" s="251"/>
      <c r="H395" s="251"/>
      <c r="I395" s="251"/>
      <c r="J395" s="251"/>
      <c r="K395" s="251"/>
      <c r="L395" s="251"/>
      <c r="M395" s="238" t="str">
        <f t="shared" si="51"/>
        <v>Not a SBITA</v>
      </c>
      <c r="N395" s="321"/>
      <c r="AA395" s="238">
        <f t="shared" si="52"/>
        <v>0</v>
      </c>
      <c r="AB395" s="238">
        <f t="shared" si="53"/>
        <v>0</v>
      </c>
      <c r="AC395" s="238">
        <f t="shared" si="54"/>
        <v>0</v>
      </c>
      <c r="AD395" s="238">
        <f t="shared" si="55"/>
        <v>0</v>
      </c>
      <c r="AG395" s="238">
        <f t="shared" ref="AG395:AG400" si="58">IF(AE395="Monthly",AA395*12,IF(AE395="quarterly",AA395*4,IF(AE395="semiannually",AA395*2,IF(AE395="annually",AA395*1,IF(AE395="weekly",AA395*52,0)))))</f>
        <v>0</v>
      </c>
      <c r="AM395" s="322"/>
      <c r="AO395" s="305"/>
      <c r="AP395" s="322"/>
      <c r="AR395" s="322"/>
      <c r="AV395" s="238" t="b">
        <f t="shared" si="56"/>
        <v>0</v>
      </c>
      <c r="AW395" s="238">
        <f t="shared" si="57"/>
        <v>0</v>
      </c>
    </row>
    <row r="396" spans="5:49" x14ac:dyDescent="0.2">
      <c r="E396" s="316"/>
      <c r="F396" s="301" t="str">
        <f t="shared" ref="F396:F400" si="59">IF(OR(E396="0100",E396="0200",E396="0300",E396="1100",E396="1200",E396="1300",E396="1400"),"GOV",IF(E396="MULTIPLE","COMPLETE COLUMN *AZ*",IF(OR(E396="2100",E396="2400",E396="2500",E396="2900",E396="6200",E396="6210"),"BTA",IF(OR(E396="3100",E396="3200",E396="3500",E396="3600",E396="3700",E396="3800"),"ISF","INVALID"))))</f>
        <v>INVALID</v>
      </c>
      <c r="G396" s="251"/>
      <c r="H396" s="251"/>
      <c r="I396" s="251"/>
      <c r="J396" s="251"/>
      <c r="K396" s="251"/>
      <c r="L396" s="251"/>
      <c r="M396" s="238" t="str">
        <f t="shared" ref="M396:M399" si="60">+IF(AND(G396="yes",H396="no", I396="no",J396 ="yes",K396="yes",L396="yes"),"SBITA","Not a SBITA")</f>
        <v>Not a SBITA</v>
      </c>
      <c r="N396" s="321"/>
      <c r="AA396" s="238">
        <f t="shared" ref="AA396:AA400" si="61">IF(AND(P396="Yes",V396="Yes"),IF(OR(Q396=W396,Q396&lt;W396),Q396,W396),+IF(AND(P396="Yes",S396="Yes"),IF(Q396&lt;W396,Q396,W396),IF(P396&lt;&gt;"No",Q396,IF(S396="yes",N396+T396,N396))))</f>
        <v>0</v>
      </c>
      <c r="AB396" s="238">
        <f t="shared" ref="AB396:AB400" si="62">+IF(AND(U396="Yes",O396="Yes"),IF(OR(Q396=W396,Q396&lt;W396),Q396,W396),N396)</f>
        <v>0</v>
      </c>
      <c r="AC396" s="238">
        <f t="shared" ref="AC396:AC400" si="63">+IF(O396=U396,MAX(Q396,W396),(IF(OR(V396="yes",P396="Yes"),MIN(Q396,W396),IF(AND(V396="Yes",P396="No"),W396,IF(AND(V396="No",P396="Yes"),Q396,0)))))</f>
        <v>0</v>
      </c>
      <c r="AD396" s="238">
        <f t="shared" ref="AD396:AD400" si="64">+IF(AND(Y396="Yes",S396="Yes"),MAX(T396,Z396),IF(AND(Y396="Yes",OR(S396="No",S396="")),Z396,IF(AND(OR(Y396="No",Y396=""),S396="Yes"),T396,0)))</f>
        <v>0</v>
      </c>
      <c r="AG396" s="238">
        <f t="shared" si="58"/>
        <v>0</v>
      </c>
      <c r="AM396" s="322"/>
      <c r="AO396" s="305"/>
      <c r="AP396" s="322"/>
      <c r="AR396" s="322"/>
      <c r="AV396" s="238" t="b">
        <f t="shared" ref="AV396:AV401" si="65">IF(M396="SBITA",+PV(AU396/(AG396/AA396),AG396,-AJ396,0,IF(AF396="Beginning",1,0)))</f>
        <v>0</v>
      </c>
      <c r="AW396" s="238">
        <f t="shared" ref="AW396:AW401" si="66">AV396+AP396+AR396</f>
        <v>0</v>
      </c>
    </row>
    <row r="397" spans="5:49" x14ac:dyDescent="0.2">
      <c r="E397" s="316"/>
      <c r="F397" s="301" t="str">
        <f t="shared" si="59"/>
        <v>INVALID</v>
      </c>
      <c r="G397" s="251"/>
      <c r="H397" s="251"/>
      <c r="I397" s="251"/>
      <c r="J397" s="251"/>
      <c r="K397" s="251"/>
      <c r="L397" s="251"/>
      <c r="M397" s="238" t="str">
        <f t="shared" si="60"/>
        <v>Not a SBITA</v>
      </c>
      <c r="N397" s="321"/>
      <c r="AA397" s="238">
        <f t="shared" si="61"/>
        <v>0</v>
      </c>
      <c r="AB397" s="238">
        <f t="shared" si="62"/>
        <v>0</v>
      </c>
      <c r="AC397" s="238">
        <f t="shared" si="63"/>
        <v>0</v>
      </c>
      <c r="AD397" s="238">
        <f t="shared" si="64"/>
        <v>0</v>
      </c>
      <c r="AG397" s="238">
        <f t="shared" si="58"/>
        <v>0</v>
      </c>
      <c r="AM397" s="322"/>
      <c r="AO397" s="305"/>
      <c r="AP397" s="322"/>
      <c r="AR397" s="322"/>
      <c r="AV397" s="238" t="b">
        <f t="shared" si="65"/>
        <v>0</v>
      </c>
      <c r="AW397" s="238">
        <f t="shared" si="66"/>
        <v>0</v>
      </c>
    </row>
    <row r="398" spans="5:49" x14ac:dyDescent="0.2">
      <c r="E398" s="316"/>
      <c r="F398" s="301" t="str">
        <f t="shared" si="59"/>
        <v>INVALID</v>
      </c>
      <c r="G398" s="251"/>
      <c r="H398" s="251"/>
      <c r="I398" s="251"/>
      <c r="J398" s="251"/>
      <c r="K398" s="251"/>
      <c r="L398" s="251"/>
      <c r="M398" s="238" t="str">
        <f t="shared" si="60"/>
        <v>Not a SBITA</v>
      </c>
      <c r="N398" s="321"/>
      <c r="AA398" s="238">
        <f t="shared" si="61"/>
        <v>0</v>
      </c>
      <c r="AB398" s="238">
        <f t="shared" si="62"/>
        <v>0</v>
      </c>
      <c r="AC398" s="238">
        <f t="shared" si="63"/>
        <v>0</v>
      </c>
      <c r="AD398" s="238">
        <f t="shared" si="64"/>
        <v>0</v>
      </c>
      <c r="AG398" s="238">
        <f t="shared" si="58"/>
        <v>0</v>
      </c>
      <c r="AM398" s="322"/>
      <c r="AO398" s="323"/>
      <c r="AP398" s="322"/>
      <c r="AR398" s="322"/>
      <c r="AV398" s="238" t="b">
        <f t="shared" si="65"/>
        <v>0</v>
      </c>
      <c r="AW398" s="238">
        <f t="shared" si="66"/>
        <v>0</v>
      </c>
    </row>
    <row r="399" spans="5:49" x14ac:dyDescent="0.2">
      <c r="E399" s="316"/>
      <c r="F399" s="301" t="str">
        <f t="shared" si="59"/>
        <v>INVALID</v>
      </c>
      <c r="G399" s="251"/>
      <c r="H399" s="251"/>
      <c r="I399" s="251"/>
      <c r="J399" s="251"/>
      <c r="K399" s="251"/>
      <c r="L399" s="251"/>
      <c r="M399" s="238" t="str">
        <f t="shared" si="60"/>
        <v>Not a SBITA</v>
      </c>
      <c r="N399" s="321"/>
      <c r="AA399" s="238">
        <f t="shared" si="61"/>
        <v>0</v>
      </c>
      <c r="AB399" s="238">
        <f t="shared" si="62"/>
        <v>0</v>
      </c>
      <c r="AC399" s="238">
        <f t="shared" si="63"/>
        <v>0</v>
      </c>
      <c r="AD399" s="238">
        <f t="shared" si="64"/>
        <v>0</v>
      </c>
      <c r="AG399" s="238">
        <f t="shared" si="58"/>
        <v>0</v>
      </c>
      <c r="AM399" s="322"/>
      <c r="AO399" s="323"/>
      <c r="AP399" s="322"/>
      <c r="AR399" s="322"/>
      <c r="AV399" s="238" t="b">
        <f t="shared" si="65"/>
        <v>0</v>
      </c>
      <c r="AW399" s="238">
        <f t="shared" si="66"/>
        <v>0</v>
      </c>
    </row>
    <row r="400" spans="5:49" x14ac:dyDescent="0.2">
      <c r="E400" s="316"/>
      <c r="F400" s="301" t="str">
        <f t="shared" si="59"/>
        <v>INVALID</v>
      </c>
      <c r="G400" s="251"/>
      <c r="H400" s="251"/>
      <c r="I400" s="251"/>
      <c r="J400" s="251"/>
      <c r="K400" s="251"/>
      <c r="L400" s="251"/>
      <c r="AA400" s="238">
        <f t="shared" si="61"/>
        <v>0</v>
      </c>
      <c r="AB400" s="238">
        <f t="shared" si="62"/>
        <v>0</v>
      </c>
      <c r="AC400" s="238">
        <f t="shared" si="63"/>
        <v>0</v>
      </c>
      <c r="AD400" s="238">
        <f t="shared" si="64"/>
        <v>0</v>
      </c>
      <c r="AG400" s="238">
        <f t="shared" si="58"/>
        <v>0</v>
      </c>
      <c r="AM400" s="322"/>
      <c r="AO400" s="323"/>
      <c r="AP400" s="322"/>
      <c r="AR400" s="322"/>
      <c r="AV400" s="238" t="b">
        <f t="shared" si="65"/>
        <v>0</v>
      </c>
      <c r="AW400" s="238">
        <f t="shared" si="66"/>
        <v>0</v>
      </c>
    </row>
    <row r="401" spans="5:49" x14ac:dyDescent="0.2">
      <c r="E401" s="323"/>
      <c r="AM401" s="322"/>
      <c r="AO401" s="323"/>
      <c r="AP401" s="322"/>
      <c r="AR401" s="322"/>
      <c r="AV401" s="238" t="b">
        <f t="shared" si="65"/>
        <v>0</v>
      </c>
      <c r="AW401" s="238">
        <f t="shared" si="66"/>
        <v>0</v>
      </c>
    </row>
    <row r="402" spans="5:49" x14ac:dyDescent="0.2">
      <c r="AM402" s="322"/>
      <c r="AO402" s="323"/>
      <c r="AP402" s="322"/>
      <c r="AR402" s="322"/>
    </row>
    <row r="403" spans="5:49" x14ac:dyDescent="0.2">
      <c r="AO403" s="323"/>
      <c r="AP403" s="322"/>
      <c r="AR403" s="322"/>
    </row>
    <row r="404" spans="5:49" x14ac:dyDescent="0.2">
      <c r="AO404" s="323"/>
      <c r="AP404" s="322"/>
      <c r="AR404" s="322"/>
    </row>
    <row r="405" spans="5:49" x14ac:dyDescent="0.2">
      <c r="AO405" s="323"/>
      <c r="AP405" s="322"/>
      <c r="AR405" s="322"/>
    </row>
    <row r="406" spans="5:49" x14ac:dyDescent="0.2">
      <c r="AO406" s="323"/>
      <c r="AP406" s="322"/>
      <c r="AR406" s="322"/>
    </row>
    <row r="407" spans="5:49" x14ac:dyDescent="0.2">
      <c r="AO407" s="323"/>
      <c r="AP407" s="322"/>
      <c r="AR407" s="322"/>
    </row>
    <row r="408" spans="5:49" x14ac:dyDescent="0.2">
      <c r="AO408" s="323"/>
      <c r="AP408" s="322"/>
      <c r="AR408" s="322"/>
    </row>
    <row r="409" spans="5:49" x14ac:dyDescent="0.2">
      <c r="AO409" s="323"/>
      <c r="AP409" s="322"/>
      <c r="AR409" s="322"/>
    </row>
    <row r="410" spans="5:49" x14ac:dyDescent="0.2">
      <c r="AO410" s="323"/>
      <c r="AP410" s="322"/>
      <c r="AR410" s="322"/>
    </row>
    <row r="411" spans="5:49" x14ac:dyDescent="0.2">
      <c r="AO411" s="323"/>
      <c r="AP411" s="322"/>
      <c r="AR411" s="322"/>
    </row>
    <row r="412" spans="5:49" x14ac:dyDescent="0.2">
      <c r="AO412" s="323"/>
      <c r="AP412" s="322"/>
      <c r="AR412" s="322"/>
    </row>
    <row r="413" spans="5:49" x14ac:dyDescent="0.2">
      <c r="AO413" s="323"/>
      <c r="AP413" s="322"/>
      <c r="AR413" s="322"/>
    </row>
    <row r="414" spans="5:49" x14ac:dyDescent="0.2">
      <c r="AO414" s="323"/>
      <c r="AP414" s="322"/>
      <c r="AR414" s="322"/>
    </row>
    <row r="415" spans="5:49" x14ac:dyDescent="0.2">
      <c r="AO415" s="323"/>
      <c r="AP415" s="322"/>
      <c r="AR415" s="322"/>
    </row>
    <row r="416" spans="5:49" x14ac:dyDescent="0.2">
      <c r="AO416" s="323"/>
      <c r="AP416" s="322"/>
      <c r="AR416" s="322"/>
    </row>
    <row r="417" spans="41:44" x14ac:dyDescent="0.2">
      <c r="AO417" s="323"/>
      <c r="AP417" s="322"/>
      <c r="AR417" s="322"/>
    </row>
    <row r="418" spans="41:44" x14ac:dyDescent="0.2">
      <c r="AO418" s="323"/>
      <c r="AP418" s="322"/>
      <c r="AR418" s="322"/>
    </row>
    <row r="419" spans="41:44" x14ac:dyDescent="0.2">
      <c r="AO419" s="323"/>
      <c r="AP419" s="322"/>
      <c r="AR419" s="322"/>
    </row>
    <row r="420" spans="41:44" x14ac:dyDescent="0.2">
      <c r="AO420" s="323"/>
      <c r="AP420" s="322"/>
      <c r="AR420" s="322"/>
    </row>
    <row r="421" spans="41:44" x14ac:dyDescent="0.2">
      <c r="AO421" s="323"/>
      <c r="AP421" s="322"/>
      <c r="AR421" s="322"/>
    </row>
    <row r="422" spans="41:44" x14ac:dyDescent="0.2">
      <c r="AO422" s="323"/>
      <c r="AP422" s="322"/>
      <c r="AR422" s="322"/>
    </row>
    <row r="423" spans="41:44" x14ac:dyDescent="0.2">
      <c r="AO423" s="323"/>
      <c r="AP423" s="322"/>
      <c r="AR423" s="322"/>
    </row>
    <row r="424" spans="41:44" x14ac:dyDescent="0.2">
      <c r="AO424" s="323"/>
      <c r="AP424" s="322"/>
      <c r="AR424" s="322"/>
    </row>
    <row r="425" spans="41:44" x14ac:dyDescent="0.2">
      <c r="AO425" s="323"/>
      <c r="AP425" s="322"/>
      <c r="AR425" s="322"/>
    </row>
    <row r="426" spans="41:44" x14ac:dyDescent="0.2">
      <c r="AO426" s="323"/>
      <c r="AP426" s="322"/>
      <c r="AR426" s="322"/>
    </row>
    <row r="427" spans="41:44" x14ac:dyDescent="0.2">
      <c r="AO427" s="323"/>
      <c r="AP427" s="322"/>
      <c r="AR427" s="322"/>
    </row>
    <row r="428" spans="41:44" x14ac:dyDescent="0.2">
      <c r="AO428" s="323"/>
      <c r="AP428" s="322"/>
      <c r="AR428" s="322"/>
    </row>
    <row r="429" spans="41:44" x14ac:dyDescent="0.2">
      <c r="AO429" s="323"/>
      <c r="AP429" s="322"/>
      <c r="AR429" s="322"/>
    </row>
    <row r="430" spans="41:44" x14ac:dyDescent="0.2">
      <c r="AO430" s="323"/>
      <c r="AP430" s="322"/>
      <c r="AR430" s="322"/>
    </row>
    <row r="431" spans="41:44" x14ac:dyDescent="0.2">
      <c r="AO431" s="323"/>
      <c r="AP431" s="322"/>
      <c r="AR431" s="322"/>
    </row>
    <row r="432" spans="41:44" x14ac:dyDescent="0.2">
      <c r="AO432" s="323"/>
      <c r="AP432" s="322"/>
      <c r="AR432" s="322"/>
    </row>
    <row r="433" spans="41:44" x14ac:dyDescent="0.2">
      <c r="AO433" s="323"/>
      <c r="AP433" s="322"/>
      <c r="AR433" s="322"/>
    </row>
    <row r="434" spans="41:44" x14ac:dyDescent="0.2">
      <c r="AO434" s="323"/>
      <c r="AP434" s="322"/>
      <c r="AR434" s="322"/>
    </row>
    <row r="435" spans="41:44" x14ac:dyDescent="0.2">
      <c r="AO435" s="323"/>
      <c r="AP435" s="322"/>
      <c r="AR435" s="322"/>
    </row>
    <row r="436" spans="41:44" x14ac:dyDescent="0.2">
      <c r="AO436" s="323"/>
      <c r="AP436" s="322"/>
      <c r="AR436" s="322"/>
    </row>
    <row r="437" spans="41:44" x14ac:dyDescent="0.2">
      <c r="AO437" s="323"/>
      <c r="AP437" s="322"/>
      <c r="AR437" s="322"/>
    </row>
    <row r="438" spans="41:44" x14ac:dyDescent="0.2">
      <c r="AO438" s="323"/>
      <c r="AP438" s="322"/>
      <c r="AR438" s="322"/>
    </row>
    <row r="439" spans="41:44" x14ac:dyDescent="0.2">
      <c r="AO439" s="323"/>
      <c r="AP439" s="322"/>
      <c r="AR439" s="322"/>
    </row>
    <row r="440" spans="41:44" x14ac:dyDescent="0.2">
      <c r="AO440" s="323"/>
      <c r="AP440" s="322"/>
      <c r="AR440" s="322"/>
    </row>
    <row r="441" spans="41:44" x14ac:dyDescent="0.2">
      <c r="AO441" s="323"/>
      <c r="AP441" s="322"/>
      <c r="AR441" s="322"/>
    </row>
    <row r="442" spans="41:44" x14ac:dyDescent="0.2">
      <c r="AO442" s="323"/>
      <c r="AP442" s="322"/>
      <c r="AR442" s="322"/>
    </row>
    <row r="443" spans="41:44" x14ac:dyDescent="0.2">
      <c r="AO443" s="323"/>
      <c r="AP443" s="322"/>
      <c r="AR443" s="322"/>
    </row>
    <row r="444" spans="41:44" x14ac:dyDescent="0.2">
      <c r="AO444" s="323"/>
      <c r="AP444" s="322"/>
      <c r="AR444" s="322"/>
    </row>
    <row r="445" spans="41:44" x14ac:dyDescent="0.2">
      <c r="AO445" s="323"/>
      <c r="AP445" s="322"/>
      <c r="AR445" s="322"/>
    </row>
    <row r="446" spans="41:44" x14ac:dyDescent="0.2">
      <c r="AO446" s="323"/>
      <c r="AP446" s="322"/>
      <c r="AR446" s="322"/>
    </row>
    <row r="447" spans="41:44" x14ac:dyDescent="0.2">
      <c r="AO447" s="323"/>
      <c r="AP447" s="322"/>
      <c r="AR447" s="322"/>
    </row>
    <row r="448" spans="41:44" x14ac:dyDescent="0.2">
      <c r="AO448" s="323"/>
      <c r="AP448" s="322"/>
      <c r="AR448" s="322"/>
    </row>
    <row r="449" spans="41:44" x14ac:dyDescent="0.2">
      <c r="AO449" s="323"/>
      <c r="AP449" s="322"/>
      <c r="AR449" s="322"/>
    </row>
    <row r="450" spans="41:44" x14ac:dyDescent="0.2">
      <c r="AO450" s="323"/>
      <c r="AP450" s="322"/>
      <c r="AR450" s="322"/>
    </row>
    <row r="451" spans="41:44" x14ac:dyDescent="0.2">
      <c r="AO451" s="323"/>
      <c r="AP451" s="322"/>
      <c r="AR451" s="322"/>
    </row>
    <row r="452" spans="41:44" x14ac:dyDescent="0.2">
      <c r="AO452" s="323"/>
      <c r="AP452" s="322"/>
      <c r="AR452" s="322"/>
    </row>
    <row r="453" spans="41:44" x14ac:dyDescent="0.2">
      <c r="AO453" s="323"/>
      <c r="AP453" s="322"/>
      <c r="AR453" s="322"/>
    </row>
    <row r="454" spans="41:44" x14ac:dyDescent="0.2">
      <c r="AO454" s="323"/>
      <c r="AP454" s="322"/>
      <c r="AR454" s="322"/>
    </row>
    <row r="455" spans="41:44" x14ac:dyDescent="0.2">
      <c r="AO455" s="323"/>
      <c r="AP455" s="322"/>
      <c r="AR455" s="322"/>
    </row>
    <row r="456" spans="41:44" x14ac:dyDescent="0.2">
      <c r="AO456" s="323"/>
      <c r="AP456" s="322"/>
      <c r="AR456" s="322"/>
    </row>
    <row r="457" spans="41:44" x14ac:dyDescent="0.2">
      <c r="AO457" s="323"/>
      <c r="AP457" s="322"/>
      <c r="AR457" s="322"/>
    </row>
    <row r="458" spans="41:44" x14ac:dyDescent="0.2">
      <c r="AO458" s="323"/>
      <c r="AP458" s="322"/>
      <c r="AR458" s="322"/>
    </row>
    <row r="459" spans="41:44" x14ac:dyDescent="0.2">
      <c r="AO459" s="323"/>
      <c r="AP459" s="322"/>
      <c r="AR459" s="322"/>
    </row>
    <row r="460" spans="41:44" x14ac:dyDescent="0.2">
      <c r="AO460" s="323"/>
      <c r="AP460" s="322"/>
      <c r="AR460" s="322"/>
    </row>
    <row r="461" spans="41:44" x14ac:dyDescent="0.2">
      <c r="AO461" s="323"/>
      <c r="AP461" s="322"/>
      <c r="AR461" s="322"/>
    </row>
    <row r="462" spans="41:44" x14ac:dyDescent="0.2">
      <c r="AO462" s="323"/>
      <c r="AP462" s="322"/>
      <c r="AR462" s="322"/>
    </row>
    <row r="463" spans="41:44" x14ac:dyDescent="0.2">
      <c r="AO463" s="323"/>
      <c r="AP463" s="322"/>
      <c r="AR463" s="322"/>
    </row>
    <row r="464" spans="41:44" x14ac:dyDescent="0.2">
      <c r="AO464" s="323"/>
      <c r="AP464" s="322"/>
      <c r="AR464" s="322"/>
    </row>
    <row r="465" spans="41:44" x14ac:dyDescent="0.2">
      <c r="AO465" s="323"/>
      <c r="AP465" s="322"/>
      <c r="AR465" s="322"/>
    </row>
    <row r="466" spans="41:44" x14ac:dyDescent="0.2">
      <c r="AO466" s="323"/>
      <c r="AP466" s="322"/>
      <c r="AR466" s="322"/>
    </row>
    <row r="467" spans="41:44" x14ac:dyDescent="0.2">
      <c r="AO467" s="323"/>
      <c r="AP467" s="322"/>
      <c r="AR467" s="322"/>
    </row>
    <row r="468" spans="41:44" x14ac:dyDescent="0.2">
      <c r="AO468" s="323"/>
      <c r="AP468" s="322"/>
      <c r="AR468" s="322"/>
    </row>
    <row r="469" spans="41:44" x14ac:dyDescent="0.2">
      <c r="AO469" s="323"/>
      <c r="AP469" s="322"/>
      <c r="AR469" s="322"/>
    </row>
    <row r="470" spans="41:44" x14ac:dyDescent="0.2">
      <c r="AO470" s="323"/>
      <c r="AP470" s="322"/>
      <c r="AR470" s="322"/>
    </row>
    <row r="471" spans="41:44" x14ac:dyDescent="0.2">
      <c r="AO471" s="323"/>
      <c r="AP471" s="322"/>
      <c r="AR471" s="322"/>
    </row>
    <row r="472" spans="41:44" x14ac:dyDescent="0.2">
      <c r="AO472" s="323"/>
      <c r="AP472" s="322"/>
      <c r="AR472" s="322"/>
    </row>
    <row r="473" spans="41:44" x14ac:dyDescent="0.2">
      <c r="AO473" s="323"/>
      <c r="AP473" s="322"/>
      <c r="AR473" s="322"/>
    </row>
    <row r="474" spans="41:44" x14ac:dyDescent="0.2">
      <c r="AO474" s="323"/>
      <c r="AP474" s="322"/>
      <c r="AR474" s="322"/>
    </row>
    <row r="475" spans="41:44" x14ac:dyDescent="0.2">
      <c r="AO475" s="323"/>
      <c r="AP475" s="322"/>
      <c r="AR475" s="322"/>
    </row>
    <row r="476" spans="41:44" x14ac:dyDescent="0.2">
      <c r="AO476" s="323"/>
      <c r="AP476" s="322"/>
      <c r="AR476" s="322"/>
    </row>
    <row r="477" spans="41:44" x14ac:dyDescent="0.2">
      <c r="AO477" s="323"/>
      <c r="AP477" s="322"/>
      <c r="AR477" s="322"/>
    </row>
    <row r="478" spans="41:44" x14ac:dyDescent="0.2">
      <c r="AO478" s="323"/>
      <c r="AP478" s="322"/>
      <c r="AR478" s="322"/>
    </row>
    <row r="479" spans="41:44" x14ac:dyDescent="0.2">
      <c r="AO479" s="323"/>
      <c r="AP479" s="322"/>
      <c r="AR479" s="322"/>
    </row>
    <row r="480" spans="41:44" x14ac:dyDescent="0.2">
      <c r="AO480" s="323"/>
      <c r="AP480" s="322"/>
      <c r="AR480" s="322"/>
    </row>
    <row r="481" spans="41:44" x14ac:dyDescent="0.2">
      <c r="AO481" s="323"/>
      <c r="AP481" s="322"/>
      <c r="AR481" s="322"/>
    </row>
    <row r="482" spans="41:44" x14ac:dyDescent="0.2">
      <c r="AO482" s="323"/>
      <c r="AP482" s="322"/>
      <c r="AR482" s="322"/>
    </row>
    <row r="483" spans="41:44" x14ac:dyDescent="0.2">
      <c r="AO483" s="323"/>
      <c r="AP483" s="322"/>
      <c r="AR483" s="322"/>
    </row>
    <row r="484" spans="41:44" x14ac:dyDescent="0.2">
      <c r="AO484" s="323"/>
      <c r="AP484" s="322"/>
      <c r="AR484" s="322"/>
    </row>
    <row r="485" spans="41:44" x14ac:dyDescent="0.2">
      <c r="AO485" s="323"/>
      <c r="AP485" s="322"/>
      <c r="AR485" s="322"/>
    </row>
    <row r="486" spans="41:44" x14ac:dyDescent="0.2">
      <c r="AO486" s="323"/>
      <c r="AP486" s="322"/>
      <c r="AR486" s="322"/>
    </row>
    <row r="487" spans="41:44" x14ac:dyDescent="0.2">
      <c r="AO487" s="323"/>
      <c r="AP487" s="322"/>
      <c r="AR487" s="322"/>
    </row>
    <row r="488" spans="41:44" x14ac:dyDescent="0.2">
      <c r="AO488" s="323"/>
      <c r="AP488" s="322"/>
      <c r="AR488" s="322"/>
    </row>
    <row r="489" spans="41:44" x14ac:dyDescent="0.2">
      <c r="AO489" s="323"/>
      <c r="AP489" s="322"/>
      <c r="AR489" s="322"/>
    </row>
    <row r="490" spans="41:44" x14ac:dyDescent="0.2">
      <c r="AO490" s="323"/>
      <c r="AP490" s="322"/>
      <c r="AR490" s="322"/>
    </row>
    <row r="491" spans="41:44" x14ac:dyDescent="0.2">
      <c r="AO491" s="323"/>
      <c r="AP491" s="322"/>
      <c r="AR491" s="322"/>
    </row>
    <row r="492" spans="41:44" x14ac:dyDescent="0.2">
      <c r="AO492" s="323"/>
      <c r="AP492" s="322"/>
      <c r="AR492" s="322"/>
    </row>
    <row r="493" spans="41:44" x14ac:dyDescent="0.2">
      <c r="AO493" s="323"/>
      <c r="AP493" s="322"/>
      <c r="AR493" s="322"/>
    </row>
    <row r="494" spans="41:44" x14ac:dyDescent="0.2">
      <c r="AO494" s="323"/>
      <c r="AP494" s="322"/>
      <c r="AR494" s="322"/>
    </row>
    <row r="495" spans="41:44" x14ac:dyDescent="0.2">
      <c r="AO495" s="323"/>
      <c r="AP495" s="322"/>
      <c r="AR495" s="322"/>
    </row>
    <row r="496" spans="41:44" x14ac:dyDescent="0.2">
      <c r="AO496" s="323"/>
      <c r="AP496" s="322"/>
      <c r="AR496" s="322"/>
    </row>
    <row r="497" spans="41:44" x14ac:dyDescent="0.2">
      <c r="AO497" s="323"/>
      <c r="AP497" s="322"/>
      <c r="AR497" s="322"/>
    </row>
    <row r="498" spans="41:44" x14ac:dyDescent="0.2">
      <c r="AO498" s="323"/>
      <c r="AP498" s="322"/>
      <c r="AR498" s="322"/>
    </row>
    <row r="499" spans="41:44" x14ac:dyDescent="0.2">
      <c r="AO499" s="323"/>
      <c r="AP499" s="322"/>
      <c r="AR499" s="322"/>
    </row>
    <row r="500" spans="41:44" x14ac:dyDescent="0.2">
      <c r="AO500" s="323"/>
      <c r="AP500" s="322"/>
      <c r="AR500" s="322"/>
    </row>
    <row r="501" spans="41:44" x14ac:dyDescent="0.2">
      <c r="AO501" s="323"/>
      <c r="AP501" s="322"/>
      <c r="AR501" s="322"/>
    </row>
    <row r="502" spans="41:44" x14ac:dyDescent="0.2">
      <c r="AO502" s="323"/>
      <c r="AP502" s="322"/>
      <c r="AR502" s="322"/>
    </row>
    <row r="503" spans="41:44" x14ac:dyDescent="0.2">
      <c r="AO503" s="323"/>
      <c r="AP503" s="322"/>
      <c r="AR503" s="322"/>
    </row>
    <row r="504" spans="41:44" x14ac:dyDescent="0.2">
      <c r="AO504" s="323"/>
      <c r="AP504" s="322"/>
      <c r="AR504" s="322"/>
    </row>
    <row r="505" spans="41:44" x14ac:dyDescent="0.2">
      <c r="AO505" s="323"/>
      <c r="AP505" s="322"/>
      <c r="AR505" s="322"/>
    </row>
    <row r="506" spans="41:44" x14ac:dyDescent="0.2">
      <c r="AO506" s="323"/>
      <c r="AP506" s="322"/>
      <c r="AR506" s="322"/>
    </row>
    <row r="507" spans="41:44" x14ac:dyDescent="0.2">
      <c r="AO507" s="323"/>
      <c r="AP507" s="322"/>
      <c r="AR507" s="322"/>
    </row>
    <row r="508" spans="41:44" x14ac:dyDescent="0.2">
      <c r="AO508" s="323"/>
      <c r="AP508" s="322"/>
      <c r="AR508" s="322"/>
    </row>
    <row r="509" spans="41:44" x14ac:dyDescent="0.2">
      <c r="AO509" s="323"/>
      <c r="AP509" s="322"/>
      <c r="AR509" s="322"/>
    </row>
    <row r="510" spans="41:44" x14ac:dyDescent="0.2">
      <c r="AO510" s="323"/>
      <c r="AP510" s="322"/>
      <c r="AR510" s="322"/>
    </row>
    <row r="511" spans="41:44" x14ac:dyDescent="0.2">
      <c r="AO511" s="323"/>
      <c r="AP511" s="322"/>
      <c r="AR511" s="322"/>
    </row>
    <row r="512" spans="41:44" x14ac:dyDescent="0.2">
      <c r="AO512" s="323"/>
      <c r="AP512" s="322"/>
      <c r="AR512" s="322"/>
    </row>
    <row r="513" spans="41:44" x14ac:dyDescent="0.2">
      <c r="AO513" s="323"/>
      <c r="AP513" s="322"/>
      <c r="AR513" s="322"/>
    </row>
    <row r="514" spans="41:44" x14ac:dyDescent="0.2">
      <c r="AO514" s="323"/>
      <c r="AP514" s="322"/>
      <c r="AR514" s="322"/>
    </row>
    <row r="515" spans="41:44" x14ac:dyDescent="0.2">
      <c r="AO515" s="323"/>
      <c r="AP515" s="322"/>
      <c r="AR515" s="322"/>
    </row>
    <row r="516" spans="41:44" x14ac:dyDescent="0.2">
      <c r="AO516" s="323"/>
      <c r="AP516" s="322"/>
      <c r="AR516" s="322"/>
    </row>
    <row r="517" spans="41:44" x14ac:dyDescent="0.2">
      <c r="AO517" s="323"/>
      <c r="AP517" s="322"/>
      <c r="AR517" s="322"/>
    </row>
    <row r="518" spans="41:44" x14ac:dyDescent="0.2">
      <c r="AO518" s="323"/>
      <c r="AP518" s="322"/>
      <c r="AR518" s="322"/>
    </row>
    <row r="519" spans="41:44" x14ac:dyDescent="0.2">
      <c r="AO519" s="323"/>
      <c r="AP519" s="322"/>
      <c r="AR519" s="322"/>
    </row>
    <row r="520" spans="41:44" x14ac:dyDescent="0.2">
      <c r="AO520" s="323"/>
      <c r="AP520" s="322"/>
      <c r="AR520" s="322"/>
    </row>
    <row r="521" spans="41:44" x14ac:dyDescent="0.2">
      <c r="AO521" s="323"/>
      <c r="AP521" s="322"/>
      <c r="AR521" s="322"/>
    </row>
    <row r="522" spans="41:44" x14ac:dyDescent="0.2">
      <c r="AO522" s="323"/>
      <c r="AP522" s="322"/>
      <c r="AR522" s="322"/>
    </row>
    <row r="523" spans="41:44" x14ac:dyDescent="0.2">
      <c r="AO523" s="323"/>
      <c r="AP523" s="322"/>
      <c r="AR523" s="322"/>
    </row>
    <row r="524" spans="41:44" x14ac:dyDescent="0.2">
      <c r="AO524" s="323"/>
      <c r="AP524" s="322"/>
      <c r="AR524" s="322"/>
    </row>
    <row r="525" spans="41:44" x14ac:dyDescent="0.2">
      <c r="AO525" s="323"/>
      <c r="AP525" s="322"/>
      <c r="AR525" s="322"/>
    </row>
    <row r="526" spans="41:44" x14ac:dyDescent="0.2">
      <c r="AO526" s="323"/>
      <c r="AP526" s="322"/>
      <c r="AR526" s="322"/>
    </row>
    <row r="527" spans="41:44" x14ac:dyDescent="0.2">
      <c r="AO527" s="323"/>
      <c r="AP527" s="322"/>
      <c r="AR527" s="322"/>
    </row>
    <row r="528" spans="41:44" x14ac:dyDescent="0.2">
      <c r="AO528" s="323"/>
      <c r="AP528" s="322"/>
      <c r="AR528" s="322"/>
    </row>
    <row r="529" spans="41:44" x14ac:dyDescent="0.2">
      <c r="AO529" s="323"/>
      <c r="AP529" s="322"/>
      <c r="AR529" s="322"/>
    </row>
    <row r="530" spans="41:44" x14ac:dyDescent="0.2">
      <c r="AO530" s="323"/>
      <c r="AP530" s="322"/>
      <c r="AR530" s="322"/>
    </row>
    <row r="531" spans="41:44" x14ac:dyDescent="0.2">
      <c r="AO531" s="323"/>
      <c r="AP531" s="322"/>
      <c r="AR531" s="322"/>
    </row>
    <row r="532" spans="41:44" x14ac:dyDescent="0.2">
      <c r="AO532" s="323"/>
      <c r="AP532" s="322"/>
      <c r="AR532" s="322"/>
    </row>
    <row r="533" spans="41:44" x14ac:dyDescent="0.2">
      <c r="AO533" s="323"/>
      <c r="AP533" s="322"/>
      <c r="AR533" s="322"/>
    </row>
    <row r="534" spans="41:44" x14ac:dyDescent="0.2">
      <c r="AO534" s="323"/>
      <c r="AP534" s="322"/>
      <c r="AR534" s="322"/>
    </row>
    <row r="535" spans="41:44" x14ac:dyDescent="0.2">
      <c r="AO535" s="323"/>
      <c r="AP535" s="322"/>
      <c r="AR535" s="322"/>
    </row>
    <row r="536" spans="41:44" x14ac:dyDescent="0.2">
      <c r="AO536" s="323"/>
      <c r="AP536" s="322"/>
      <c r="AR536" s="322"/>
    </row>
    <row r="537" spans="41:44" x14ac:dyDescent="0.2">
      <c r="AO537" s="323"/>
      <c r="AP537" s="322"/>
      <c r="AR537" s="322"/>
    </row>
    <row r="538" spans="41:44" x14ac:dyDescent="0.2">
      <c r="AO538" s="323"/>
      <c r="AP538" s="322"/>
      <c r="AR538" s="322"/>
    </row>
    <row r="539" spans="41:44" x14ac:dyDescent="0.2">
      <c r="AO539" s="323"/>
      <c r="AP539" s="322"/>
      <c r="AR539" s="322"/>
    </row>
    <row r="540" spans="41:44" x14ac:dyDescent="0.2">
      <c r="AO540" s="323"/>
      <c r="AP540" s="322"/>
      <c r="AR540" s="322"/>
    </row>
    <row r="541" spans="41:44" x14ac:dyDescent="0.2">
      <c r="AO541" s="323"/>
      <c r="AP541" s="322"/>
      <c r="AR541" s="322"/>
    </row>
    <row r="542" spans="41:44" x14ac:dyDescent="0.2">
      <c r="AO542" s="323"/>
      <c r="AP542" s="322"/>
      <c r="AR542" s="322"/>
    </row>
    <row r="543" spans="41:44" x14ac:dyDescent="0.2">
      <c r="AO543" s="323"/>
      <c r="AP543" s="322"/>
      <c r="AR543" s="322"/>
    </row>
    <row r="544" spans="41:44" x14ac:dyDescent="0.2">
      <c r="AO544" s="323"/>
      <c r="AP544" s="322"/>
      <c r="AR544" s="322"/>
    </row>
    <row r="545" spans="41:44" x14ac:dyDescent="0.2">
      <c r="AO545" s="323"/>
      <c r="AP545" s="322"/>
      <c r="AR545" s="322"/>
    </row>
    <row r="546" spans="41:44" x14ac:dyDescent="0.2">
      <c r="AO546" s="323"/>
      <c r="AP546" s="322"/>
      <c r="AR546" s="322"/>
    </row>
    <row r="547" spans="41:44" x14ac:dyDescent="0.2">
      <c r="AO547" s="323"/>
      <c r="AP547" s="322"/>
      <c r="AR547" s="322"/>
    </row>
    <row r="548" spans="41:44" x14ac:dyDescent="0.2">
      <c r="AO548" s="323"/>
      <c r="AP548" s="322"/>
      <c r="AR548" s="322"/>
    </row>
    <row r="549" spans="41:44" x14ac:dyDescent="0.2">
      <c r="AO549" s="323"/>
      <c r="AP549" s="322"/>
      <c r="AR549" s="322"/>
    </row>
    <row r="550" spans="41:44" x14ac:dyDescent="0.2">
      <c r="AO550" s="323"/>
      <c r="AP550" s="322"/>
      <c r="AR550" s="322"/>
    </row>
    <row r="551" spans="41:44" x14ac:dyDescent="0.2">
      <c r="AO551" s="323"/>
      <c r="AP551" s="322"/>
      <c r="AR551" s="322"/>
    </row>
    <row r="552" spans="41:44" x14ac:dyDescent="0.2">
      <c r="AO552" s="323"/>
      <c r="AP552" s="322"/>
      <c r="AR552" s="322"/>
    </row>
    <row r="553" spans="41:44" x14ac:dyDescent="0.2">
      <c r="AO553" s="323"/>
      <c r="AP553" s="322"/>
      <c r="AR553" s="322"/>
    </row>
    <row r="554" spans="41:44" x14ac:dyDescent="0.2">
      <c r="AO554" s="323"/>
      <c r="AP554" s="322"/>
      <c r="AR554" s="322"/>
    </row>
    <row r="555" spans="41:44" x14ac:dyDescent="0.2">
      <c r="AO555" s="323"/>
      <c r="AP555" s="322"/>
      <c r="AR555" s="322"/>
    </row>
    <row r="556" spans="41:44" x14ac:dyDescent="0.2">
      <c r="AO556" s="323"/>
      <c r="AP556" s="322"/>
      <c r="AR556" s="322"/>
    </row>
    <row r="557" spans="41:44" x14ac:dyDescent="0.2">
      <c r="AO557" s="323"/>
      <c r="AP557" s="322"/>
      <c r="AR557" s="322"/>
    </row>
    <row r="558" spans="41:44" x14ac:dyDescent="0.2">
      <c r="AO558" s="323"/>
      <c r="AP558" s="322"/>
      <c r="AR558" s="322"/>
    </row>
    <row r="559" spans="41:44" x14ac:dyDescent="0.2">
      <c r="AO559" s="323"/>
      <c r="AP559" s="322"/>
      <c r="AR559" s="322"/>
    </row>
    <row r="560" spans="41:44" x14ac:dyDescent="0.2">
      <c r="AO560" s="323"/>
      <c r="AP560" s="322"/>
      <c r="AR560" s="322"/>
    </row>
    <row r="561" spans="41:44" x14ac:dyDescent="0.2">
      <c r="AO561" s="323"/>
      <c r="AP561" s="322"/>
      <c r="AR561" s="322"/>
    </row>
    <row r="562" spans="41:44" x14ac:dyDescent="0.2">
      <c r="AO562" s="323"/>
      <c r="AP562" s="322"/>
      <c r="AR562" s="322"/>
    </row>
    <row r="563" spans="41:44" x14ac:dyDescent="0.2">
      <c r="AO563" s="323"/>
      <c r="AP563" s="322"/>
      <c r="AR563" s="322"/>
    </row>
    <row r="564" spans="41:44" x14ac:dyDescent="0.2">
      <c r="AO564" s="323"/>
      <c r="AP564" s="322"/>
      <c r="AR564" s="322"/>
    </row>
    <row r="565" spans="41:44" x14ac:dyDescent="0.2">
      <c r="AO565" s="323"/>
      <c r="AP565" s="322"/>
      <c r="AR565" s="322"/>
    </row>
    <row r="566" spans="41:44" x14ac:dyDescent="0.2">
      <c r="AO566" s="323"/>
      <c r="AP566" s="322"/>
      <c r="AR566" s="322"/>
    </row>
    <row r="567" spans="41:44" x14ac:dyDescent="0.2">
      <c r="AO567" s="323"/>
      <c r="AP567" s="322"/>
      <c r="AR567" s="322"/>
    </row>
    <row r="568" spans="41:44" x14ac:dyDescent="0.2">
      <c r="AO568" s="323"/>
      <c r="AP568" s="322"/>
      <c r="AR568" s="322"/>
    </row>
    <row r="569" spans="41:44" x14ac:dyDescent="0.2">
      <c r="AO569" s="323"/>
      <c r="AP569" s="322"/>
      <c r="AR569" s="322"/>
    </row>
    <row r="570" spans="41:44" x14ac:dyDescent="0.2">
      <c r="AO570" s="323"/>
      <c r="AP570" s="322"/>
      <c r="AR570" s="322"/>
    </row>
    <row r="571" spans="41:44" x14ac:dyDescent="0.2">
      <c r="AO571" s="323"/>
      <c r="AP571" s="322"/>
      <c r="AR571" s="322"/>
    </row>
    <row r="572" spans="41:44" x14ac:dyDescent="0.2">
      <c r="AO572" s="323"/>
      <c r="AP572" s="322"/>
      <c r="AR572" s="322"/>
    </row>
    <row r="573" spans="41:44" x14ac:dyDescent="0.2">
      <c r="AO573" s="323"/>
      <c r="AP573" s="322"/>
      <c r="AR573" s="322"/>
    </row>
    <row r="574" spans="41:44" x14ac:dyDescent="0.2">
      <c r="AO574" s="323"/>
      <c r="AP574" s="322"/>
      <c r="AR574" s="322"/>
    </row>
    <row r="575" spans="41:44" x14ac:dyDescent="0.2">
      <c r="AO575" s="323"/>
      <c r="AP575" s="322"/>
      <c r="AR575" s="322"/>
    </row>
    <row r="576" spans="41:44" x14ac:dyDescent="0.2">
      <c r="AO576" s="323"/>
      <c r="AP576" s="322"/>
      <c r="AR576" s="322"/>
    </row>
    <row r="577" spans="41:44" x14ac:dyDescent="0.2">
      <c r="AO577" s="323"/>
      <c r="AP577" s="322"/>
      <c r="AR577" s="322"/>
    </row>
    <row r="578" spans="41:44" x14ac:dyDescent="0.2">
      <c r="AO578" s="323"/>
      <c r="AP578" s="322"/>
      <c r="AR578" s="322"/>
    </row>
    <row r="579" spans="41:44" x14ac:dyDescent="0.2">
      <c r="AO579" s="323"/>
      <c r="AP579" s="322"/>
      <c r="AR579" s="322"/>
    </row>
    <row r="580" spans="41:44" x14ac:dyDescent="0.2">
      <c r="AO580" s="323"/>
      <c r="AP580" s="322"/>
      <c r="AR580" s="322"/>
    </row>
    <row r="581" spans="41:44" x14ac:dyDescent="0.2">
      <c r="AO581" s="323"/>
      <c r="AP581" s="322"/>
      <c r="AR581" s="322"/>
    </row>
    <row r="582" spans="41:44" x14ac:dyDescent="0.2">
      <c r="AO582" s="323"/>
      <c r="AP582" s="322"/>
      <c r="AR582" s="322"/>
    </row>
    <row r="583" spans="41:44" x14ac:dyDescent="0.2">
      <c r="AO583" s="323"/>
      <c r="AP583" s="322"/>
      <c r="AR583" s="322"/>
    </row>
    <row r="584" spans="41:44" x14ac:dyDescent="0.2">
      <c r="AO584" s="323"/>
      <c r="AP584" s="322"/>
      <c r="AR584" s="322"/>
    </row>
    <row r="585" spans="41:44" x14ac:dyDescent="0.2">
      <c r="AO585" s="323"/>
      <c r="AP585" s="322"/>
      <c r="AR585" s="322"/>
    </row>
    <row r="586" spans="41:44" x14ac:dyDescent="0.2">
      <c r="AO586" s="323"/>
      <c r="AP586" s="322"/>
      <c r="AR586" s="322"/>
    </row>
    <row r="587" spans="41:44" x14ac:dyDescent="0.2">
      <c r="AO587" s="323"/>
      <c r="AP587" s="322"/>
      <c r="AR587" s="322"/>
    </row>
    <row r="588" spans="41:44" x14ac:dyDescent="0.2">
      <c r="AO588" s="323"/>
      <c r="AP588" s="322"/>
      <c r="AR588" s="322"/>
    </row>
    <row r="589" spans="41:44" x14ac:dyDescent="0.2">
      <c r="AO589" s="323"/>
      <c r="AP589" s="322"/>
      <c r="AR589" s="322"/>
    </row>
    <row r="590" spans="41:44" x14ac:dyDescent="0.2">
      <c r="AO590" s="323"/>
      <c r="AP590" s="322"/>
      <c r="AR590" s="322"/>
    </row>
    <row r="591" spans="41:44" x14ac:dyDescent="0.2">
      <c r="AO591" s="323"/>
      <c r="AP591" s="322"/>
      <c r="AR591" s="322"/>
    </row>
    <row r="592" spans="41:44" x14ac:dyDescent="0.2">
      <c r="AO592" s="323"/>
      <c r="AP592" s="322"/>
      <c r="AR592" s="322"/>
    </row>
    <row r="593" spans="41:44" x14ac:dyDescent="0.2">
      <c r="AO593" s="323"/>
      <c r="AP593" s="322"/>
      <c r="AR593" s="322"/>
    </row>
    <row r="594" spans="41:44" x14ac:dyDescent="0.2">
      <c r="AO594" s="323"/>
      <c r="AP594" s="322"/>
      <c r="AR594" s="322"/>
    </row>
    <row r="595" spans="41:44" x14ac:dyDescent="0.2">
      <c r="AO595" s="323"/>
      <c r="AP595" s="322"/>
      <c r="AR595" s="322"/>
    </row>
    <row r="596" spans="41:44" x14ac:dyDescent="0.2">
      <c r="AO596" s="323"/>
      <c r="AP596" s="322"/>
      <c r="AR596" s="322"/>
    </row>
    <row r="597" spans="41:44" x14ac:dyDescent="0.2">
      <c r="AO597" s="323"/>
      <c r="AP597" s="322"/>
      <c r="AR597" s="322"/>
    </row>
    <row r="598" spans="41:44" x14ac:dyDescent="0.2">
      <c r="AO598" s="323"/>
      <c r="AP598" s="322"/>
      <c r="AR598" s="322"/>
    </row>
    <row r="599" spans="41:44" x14ac:dyDescent="0.2">
      <c r="AO599" s="323"/>
      <c r="AP599" s="322"/>
      <c r="AR599" s="322"/>
    </row>
    <row r="600" spans="41:44" x14ac:dyDescent="0.2">
      <c r="AO600" s="323"/>
      <c r="AP600" s="322"/>
      <c r="AR600" s="322"/>
    </row>
    <row r="601" spans="41:44" x14ac:dyDescent="0.2">
      <c r="AO601" s="323"/>
      <c r="AP601" s="322"/>
      <c r="AR601" s="322"/>
    </row>
    <row r="602" spans="41:44" x14ac:dyDescent="0.2">
      <c r="AO602" s="323"/>
      <c r="AP602" s="322"/>
      <c r="AR602" s="322"/>
    </row>
    <row r="603" spans="41:44" x14ac:dyDescent="0.2">
      <c r="AO603" s="323"/>
      <c r="AP603" s="322"/>
      <c r="AR603" s="322"/>
    </row>
    <row r="604" spans="41:44" x14ac:dyDescent="0.2">
      <c r="AO604" s="323"/>
      <c r="AP604" s="322"/>
      <c r="AR604" s="322"/>
    </row>
    <row r="605" spans="41:44" x14ac:dyDescent="0.2">
      <c r="AO605" s="323"/>
      <c r="AP605" s="322"/>
      <c r="AR605" s="322"/>
    </row>
    <row r="606" spans="41:44" x14ac:dyDescent="0.2">
      <c r="AO606" s="323"/>
      <c r="AP606" s="322"/>
      <c r="AR606" s="322"/>
    </row>
    <row r="607" spans="41:44" x14ac:dyDescent="0.2">
      <c r="AO607" s="323"/>
      <c r="AP607" s="322"/>
      <c r="AR607" s="322"/>
    </row>
    <row r="608" spans="41:44" x14ac:dyDescent="0.2">
      <c r="AO608" s="323"/>
      <c r="AP608" s="322"/>
      <c r="AR608" s="322"/>
    </row>
    <row r="609" spans="41:44" x14ac:dyDescent="0.2">
      <c r="AO609" s="323"/>
      <c r="AP609" s="322"/>
      <c r="AR609" s="322"/>
    </row>
    <row r="610" spans="41:44" x14ac:dyDescent="0.2">
      <c r="AO610" s="323"/>
      <c r="AP610" s="322"/>
      <c r="AR610" s="322"/>
    </row>
    <row r="611" spans="41:44" x14ac:dyDescent="0.2">
      <c r="AO611" s="323"/>
      <c r="AP611" s="322"/>
      <c r="AR611" s="322"/>
    </row>
    <row r="612" spans="41:44" x14ac:dyDescent="0.2">
      <c r="AO612" s="323"/>
      <c r="AP612" s="322"/>
      <c r="AR612" s="322"/>
    </row>
    <row r="613" spans="41:44" x14ac:dyDescent="0.2">
      <c r="AO613" s="323"/>
      <c r="AP613" s="322"/>
      <c r="AR613" s="322"/>
    </row>
    <row r="614" spans="41:44" x14ac:dyDescent="0.2">
      <c r="AO614" s="323"/>
      <c r="AP614" s="322"/>
      <c r="AR614" s="322"/>
    </row>
    <row r="615" spans="41:44" x14ac:dyDescent="0.2">
      <c r="AO615" s="323"/>
      <c r="AP615" s="322"/>
      <c r="AR615" s="322"/>
    </row>
    <row r="616" spans="41:44" x14ac:dyDescent="0.2">
      <c r="AO616" s="323"/>
      <c r="AP616" s="322"/>
      <c r="AR616" s="322"/>
    </row>
    <row r="617" spans="41:44" x14ac:dyDescent="0.2">
      <c r="AO617" s="323"/>
      <c r="AP617" s="322"/>
      <c r="AR617" s="322"/>
    </row>
    <row r="618" spans="41:44" x14ac:dyDescent="0.2">
      <c r="AO618" s="323"/>
      <c r="AP618" s="322"/>
      <c r="AR618" s="322"/>
    </row>
    <row r="619" spans="41:44" x14ac:dyDescent="0.2">
      <c r="AO619" s="323"/>
      <c r="AP619" s="322"/>
      <c r="AR619" s="322"/>
    </row>
    <row r="620" spans="41:44" x14ac:dyDescent="0.2">
      <c r="AO620" s="323"/>
      <c r="AP620" s="322"/>
      <c r="AR620" s="322"/>
    </row>
    <row r="621" spans="41:44" x14ac:dyDescent="0.2">
      <c r="AO621" s="323"/>
      <c r="AP621" s="322"/>
      <c r="AR621" s="322"/>
    </row>
    <row r="622" spans="41:44" x14ac:dyDescent="0.2">
      <c r="AO622" s="323"/>
      <c r="AP622" s="322"/>
      <c r="AR622" s="322"/>
    </row>
    <row r="623" spans="41:44" x14ac:dyDescent="0.2">
      <c r="AO623" s="323"/>
      <c r="AP623" s="322"/>
      <c r="AR623" s="322"/>
    </row>
    <row r="624" spans="41:44" x14ac:dyDescent="0.2">
      <c r="AO624" s="323"/>
      <c r="AP624" s="322"/>
      <c r="AR624" s="322"/>
    </row>
    <row r="625" spans="41:44" x14ac:dyDescent="0.2">
      <c r="AO625" s="323"/>
      <c r="AP625" s="322"/>
      <c r="AR625" s="322"/>
    </row>
    <row r="626" spans="41:44" x14ac:dyDescent="0.2">
      <c r="AO626" s="323"/>
      <c r="AP626" s="322"/>
      <c r="AR626" s="322"/>
    </row>
    <row r="627" spans="41:44" x14ac:dyDescent="0.2">
      <c r="AO627" s="323"/>
      <c r="AP627" s="322"/>
      <c r="AR627" s="322"/>
    </row>
    <row r="628" spans="41:44" x14ac:dyDescent="0.2">
      <c r="AO628" s="323"/>
      <c r="AP628" s="322"/>
      <c r="AR628" s="322"/>
    </row>
    <row r="629" spans="41:44" x14ac:dyDescent="0.2">
      <c r="AO629" s="323"/>
      <c r="AP629" s="322"/>
      <c r="AR629" s="322"/>
    </row>
    <row r="630" spans="41:44" x14ac:dyDescent="0.2">
      <c r="AO630" s="323"/>
      <c r="AP630" s="322"/>
      <c r="AR630" s="322"/>
    </row>
    <row r="631" spans="41:44" x14ac:dyDescent="0.2">
      <c r="AO631" s="323"/>
      <c r="AP631" s="322"/>
      <c r="AR631" s="322"/>
    </row>
    <row r="632" spans="41:44" x14ac:dyDescent="0.2">
      <c r="AO632" s="323"/>
      <c r="AP632" s="322"/>
      <c r="AR632" s="322"/>
    </row>
    <row r="633" spans="41:44" x14ac:dyDescent="0.2">
      <c r="AO633" s="323"/>
      <c r="AP633" s="322"/>
      <c r="AR633" s="322"/>
    </row>
    <row r="634" spans="41:44" x14ac:dyDescent="0.2">
      <c r="AO634" s="323"/>
      <c r="AP634" s="322"/>
      <c r="AR634" s="322"/>
    </row>
    <row r="635" spans="41:44" x14ac:dyDescent="0.2">
      <c r="AO635" s="323"/>
      <c r="AP635" s="322"/>
      <c r="AR635" s="322"/>
    </row>
    <row r="636" spans="41:44" x14ac:dyDescent="0.2">
      <c r="AO636" s="323"/>
      <c r="AP636" s="322"/>
      <c r="AR636" s="322"/>
    </row>
    <row r="637" spans="41:44" x14ac:dyDescent="0.2">
      <c r="AO637" s="323"/>
      <c r="AP637" s="322"/>
      <c r="AR637" s="322"/>
    </row>
    <row r="638" spans="41:44" x14ac:dyDescent="0.2">
      <c r="AO638" s="323"/>
      <c r="AP638" s="322"/>
      <c r="AR638" s="322"/>
    </row>
    <row r="639" spans="41:44" x14ac:dyDescent="0.2">
      <c r="AO639" s="323"/>
      <c r="AP639" s="322"/>
      <c r="AR639" s="322"/>
    </row>
    <row r="640" spans="41:44" x14ac:dyDescent="0.2">
      <c r="AO640" s="323"/>
      <c r="AP640" s="322"/>
      <c r="AR640" s="322"/>
    </row>
    <row r="641" spans="41:44" x14ac:dyDescent="0.2">
      <c r="AO641" s="323"/>
      <c r="AP641" s="322"/>
      <c r="AR641" s="322"/>
    </row>
    <row r="642" spans="41:44" x14ac:dyDescent="0.2">
      <c r="AO642" s="323"/>
      <c r="AP642" s="322"/>
      <c r="AR642" s="322"/>
    </row>
    <row r="643" spans="41:44" x14ac:dyDescent="0.2">
      <c r="AO643" s="323"/>
      <c r="AP643" s="322"/>
      <c r="AR643" s="322"/>
    </row>
    <row r="644" spans="41:44" x14ac:dyDescent="0.2">
      <c r="AO644" s="323"/>
      <c r="AP644" s="322"/>
      <c r="AR644" s="322"/>
    </row>
    <row r="645" spans="41:44" x14ac:dyDescent="0.2">
      <c r="AO645" s="323"/>
      <c r="AP645" s="322"/>
      <c r="AR645" s="322"/>
    </row>
    <row r="646" spans="41:44" x14ac:dyDescent="0.2">
      <c r="AO646" s="323"/>
      <c r="AP646" s="322"/>
      <c r="AR646" s="322"/>
    </row>
    <row r="647" spans="41:44" x14ac:dyDescent="0.2">
      <c r="AO647" s="323"/>
      <c r="AP647" s="322"/>
      <c r="AR647" s="322"/>
    </row>
    <row r="648" spans="41:44" x14ac:dyDescent="0.2">
      <c r="AO648" s="323"/>
      <c r="AP648" s="322"/>
      <c r="AR648" s="322"/>
    </row>
    <row r="649" spans="41:44" x14ac:dyDescent="0.2">
      <c r="AO649" s="323"/>
      <c r="AP649" s="322"/>
      <c r="AR649" s="322"/>
    </row>
    <row r="650" spans="41:44" x14ac:dyDescent="0.2">
      <c r="AO650" s="323"/>
      <c r="AP650" s="322"/>
      <c r="AR650" s="322"/>
    </row>
    <row r="651" spans="41:44" x14ac:dyDescent="0.2">
      <c r="AO651" s="323"/>
      <c r="AP651" s="322"/>
      <c r="AR651" s="322"/>
    </row>
    <row r="652" spans="41:44" x14ac:dyDescent="0.2">
      <c r="AO652" s="323"/>
      <c r="AP652" s="322"/>
      <c r="AR652" s="322"/>
    </row>
    <row r="653" spans="41:44" x14ac:dyDescent="0.2">
      <c r="AO653" s="323"/>
      <c r="AP653" s="322"/>
      <c r="AR653" s="322"/>
    </row>
    <row r="654" spans="41:44" x14ac:dyDescent="0.2">
      <c r="AO654" s="323"/>
      <c r="AP654" s="322"/>
      <c r="AR654" s="322"/>
    </row>
    <row r="655" spans="41:44" x14ac:dyDescent="0.2">
      <c r="AO655" s="323"/>
      <c r="AP655" s="322"/>
      <c r="AR655" s="322"/>
    </row>
    <row r="656" spans="41:44" x14ac:dyDescent="0.2">
      <c r="AO656" s="323"/>
      <c r="AR656" s="322"/>
    </row>
    <row r="657" spans="41:41" x14ac:dyDescent="0.2">
      <c r="AO657" s="323"/>
    </row>
    <row r="658" spans="41:41" x14ac:dyDescent="0.2">
      <c r="AO658" s="323"/>
    </row>
    <row r="659" spans="41:41" x14ac:dyDescent="0.2">
      <c r="AO659" s="323"/>
    </row>
    <row r="660" spans="41:41" x14ac:dyDescent="0.2">
      <c r="AO660" s="323"/>
    </row>
    <row r="661" spans="41:41" x14ac:dyDescent="0.2">
      <c r="AO661" s="323"/>
    </row>
    <row r="662" spans="41:41" x14ac:dyDescent="0.2">
      <c r="AO662" s="323"/>
    </row>
    <row r="663" spans="41:41" x14ac:dyDescent="0.2">
      <c r="AO663" s="323"/>
    </row>
    <row r="664" spans="41:41" x14ac:dyDescent="0.2">
      <c r="AO664" s="323"/>
    </row>
    <row r="665" spans="41:41" x14ac:dyDescent="0.2">
      <c r="AO665" s="323"/>
    </row>
  </sheetData>
  <mergeCells count="14">
    <mergeCell ref="G9:L9"/>
    <mergeCell ref="U8:Z8"/>
    <mergeCell ref="O8:T8"/>
    <mergeCell ref="A2:C2"/>
    <mergeCell ref="A4:C4"/>
    <mergeCell ref="A3:C3"/>
    <mergeCell ref="G2:L4"/>
    <mergeCell ref="AH9:AI9"/>
    <mergeCell ref="AK9:AR9"/>
    <mergeCell ref="AS9:AU9"/>
    <mergeCell ref="O9:Q9"/>
    <mergeCell ref="X9:Z9"/>
    <mergeCell ref="R9:T9"/>
    <mergeCell ref="U9:W9"/>
  </mergeCells>
  <dataValidations count="9">
    <dataValidation type="list" allowBlank="1" showInputMessage="1" showErrorMessage="1" sqref="AS11:AS400" xr:uid="{00000000-0002-0000-0E00-000000000000}">
      <formula1>"Implicit, Stated in Agreement"</formula1>
    </dataValidation>
    <dataValidation type="list" showInputMessage="1" showErrorMessage="1" error="Fund Type must be entered." sqref="E11:E400" xr:uid="{00000000-0002-0000-0E00-000001000000}">
      <formula1>"0100,0200,0300,1100,1200,1300,1400,2100,2400,2500,2900,3100,3200,3500,3600,3700,3800,6200,6210,MULTIPLE"</formula1>
    </dataValidation>
    <dataValidation type="list" allowBlank="1" showInputMessage="1" showErrorMessage="1" sqref="H11:H400 AH11:AH400 AK11:AK400 AN11:AN400 AQ11:AQ400 AP12:AP400" xr:uid="{00000000-0002-0000-0E00-000002000000}">
      <formula1>"Yes,No"</formula1>
    </dataValidation>
    <dataValidation type="list" errorStyle="warning" showInputMessage="1" showErrorMessage="1" error="A response must be selected._x000a_" sqref="I11:I400" xr:uid="{00000000-0002-0000-0E00-000003000000}">
      <formula1>"Yes,No"</formula1>
    </dataValidation>
    <dataValidation type="list" errorStyle="warning" showInputMessage="1" showErrorMessage="1" error="A response is required." sqref="J11:J400 G11:G400" xr:uid="{00000000-0002-0000-0E00-000004000000}">
      <formula1>"Yes,No"</formula1>
    </dataValidation>
    <dataValidation type="list" showInputMessage="1" showErrorMessage="1" error="A response is required." sqref="X11:Y399 O11:P399 R11:S399 U11:V399 K11:L400" xr:uid="{00000000-0002-0000-0E00-000005000000}">
      <formula1>"Yes,No"</formula1>
    </dataValidation>
    <dataValidation allowBlank="1" showInputMessage="1" showErrorMessage="1" prompt="Enter the agreement term in years." sqref="N11:N399" xr:uid="{00000000-0002-0000-0E00-000006000000}"/>
    <dataValidation type="list" allowBlank="1" showInputMessage="1" showErrorMessage="1" sqref="AE11:AE400" xr:uid="{00000000-0002-0000-0E00-000007000000}">
      <formula1>"Weekly,Monthly,Quarterly,Semiannually,Annually"</formula1>
    </dataValidation>
    <dataValidation type="list" allowBlank="1" showInputMessage="1" showErrorMessage="1" sqref="AF11:AF400" xr:uid="{00000000-0002-0000-0E00-000008000000}">
      <formula1>"Beginning,End"</formula1>
    </dataValidation>
  </dataValidations>
  <pageMargins left="0.75" right="0.75" top="1" bottom="1" header="0.5" footer="0.5"/>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51"/>
  <sheetViews>
    <sheetView showRuler="0" workbookViewId="0"/>
  </sheetViews>
  <sheetFormatPr defaultColWidth="13.140625" defaultRowHeight="12.75" x14ac:dyDescent="0.2"/>
  <cols>
    <col min="1" max="1" width="21.5703125" customWidth="1"/>
    <col min="2" max="2" width="33.140625" customWidth="1"/>
    <col min="3" max="3" width="2.42578125" customWidth="1"/>
    <col min="4" max="4" width="24.5703125" customWidth="1"/>
    <col min="5" max="5" width="2.42578125" customWidth="1"/>
    <col min="6" max="6" width="24.140625" customWidth="1"/>
  </cols>
  <sheetData>
    <row r="1" spans="1:6" ht="13.35" customHeight="1" x14ac:dyDescent="0.2">
      <c r="A1" s="42" t="s">
        <v>433</v>
      </c>
      <c r="B1" s="48"/>
      <c r="C1" s="48"/>
      <c r="D1" s="48"/>
      <c r="E1" s="48"/>
      <c r="F1" s="3" t="s">
        <v>1</v>
      </c>
    </row>
    <row r="2" spans="1:6" ht="13.35" customHeight="1" x14ac:dyDescent="0.2">
      <c r="A2" s="392" t="s">
        <v>2</v>
      </c>
      <c r="B2" s="392"/>
      <c r="C2" s="392"/>
      <c r="D2" s="392"/>
      <c r="E2" s="392"/>
      <c r="F2" s="392"/>
    </row>
    <row r="3" spans="1:6" ht="13.35" customHeight="1" x14ac:dyDescent="0.2">
      <c r="A3" s="392" t="s">
        <v>3</v>
      </c>
      <c r="B3" s="392"/>
      <c r="C3" s="392"/>
      <c r="D3" s="392"/>
      <c r="E3" s="392"/>
      <c r="F3" s="392"/>
    </row>
    <row r="4" spans="1:6" ht="17.45" customHeight="1" x14ac:dyDescent="0.25">
      <c r="A4" s="394" t="s">
        <v>434</v>
      </c>
      <c r="B4" s="394"/>
      <c r="C4" s="394"/>
      <c r="D4" s="394"/>
      <c r="E4" s="394"/>
      <c r="F4" s="394"/>
    </row>
    <row r="5" spans="1:6" ht="16.7" customHeight="1" x14ac:dyDescent="0.2">
      <c r="A5" s="79"/>
      <c r="B5" s="79"/>
      <c r="C5" s="79"/>
      <c r="D5" s="396" t="s">
        <v>5</v>
      </c>
      <c r="E5" s="396"/>
      <c r="F5" s="196">
        <v>1</v>
      </c>
    </row>
    <row r="6" spans="1:6" ht="30" customHeight="1" x14ac:dyDescent="0.2">
      <c r="A6" s="48" t="s">
        <v>7</v>
      </c>
      <c r="B6" s="379">
        <v>2</v>
      </c>
      <c r="C6" s="380"/>
      <c r="D6" s="396" t="s">
        <v>6</v>
      </c>
      <c r="E6" s="396"/>
      <c r="F6" s="50">
        <v>3</v>
      </c>
    </row>
    <row r="7" spans="1:6" ht="30" customHeight="1" x14ac:dyDescent="0.2">
      <c r="A7" s="48" t="s">
        <v>96</v>
      </c>
      <c r="B7" s="398">
        <v>4</v>
      </c>
      <c r="C7" s="393"/>
      <c r="D7" s="396" t="s">
        <v>97</v>
      </c>
      <c r="E7" s="396"/>
      <c r="F7" s="50">
        <v>5</v>
      </c>
    </row>
    <row r="8" spans="1:6" ht="14.1" customHeight="1" x14ac:dyDescent="0.2">
      <c r="A8" s="82"/>
      <c r="B8" s="123"/>
      <c r="C8" s="123"/>
      <c r="D8" s="120"/>
      <c r="E8" s="132"/>
      <c r="F8" s="123"/>
    </row>
    <row r="9" spans="1:6" ht="13.35" customHeight="1" x14ac:dyDescent="0.2">
      <c r="A9" s="197"/>
      <c r="B9" s="197"/>
      <c r="C9" s="197"/>
      <c r="D9" s="181"/>
      <c r="E9" s="181"/>
      <c r="F9" s="197"/>
    </row>
    <row r="10" spans="1:6" ht="13.35" customHeight="1" x14ac:dyDescent="0.2">
      <c r="A10" s="419" t="s">
        <v>435</v>
      </c>
      <c r="B10" s="419"/>
      <c r="C10" s="66"/>
      <c r="D10" s="52" t="s">
        <v>436</v>
      </c>
      <c r="E10" s="44"/>
      <c r="F10" s="52" t="s">
        <v>251</v>
      </c>
    </row>
    <row r="11" spans="1:6" ht="20.100000000000001" customHeight="1" x14ac:dyDescent="0.2">
      <c r="A11" s="398">
        <v>6</v>
      </c>
      <c r="B11" s="393"/>
      <c r="C11" s="150"/>
      <c r="D11" s="50" t="s">
        <v>437</v>
      </c>
      <c r="E11" s="44" t="s">
        <v>140</v>
      </c>
      <c r="F11" s="50">
        <v>8</v>
      </c>
    </row>
    <row r="12" spans="1:6" ht="20.100000000000001" customHeight="1" x14ac:dyDescent="0.2">
      <c r="A12" s="429"/>
      <c r="B12" s="429"/>
      <c r="C12" s="66"/>
      <c r="D12" s="177"/>
      <c r="E12" s="119"/>
      <c r="F12" s="169"/>
    </row>
    <row r="13" spans="1:6" ht="20.100000000000001" customHeight="1" x14ac:dyDescent="0.2">
      <c r="A13" s="429"/>
      <c r="B13" s="429"/>
      <c r="C13" s="66"/>
      <c r="D13" s="177"/>
      <c r="E13" s="119"/>
      <c r="F13" s="169"/>
    </row>
    <row r="14" spans="1:6" ht="20.100000000000001" customHeight="1" x14ac:dyDescent="0.2">
      <c r="A14" s="429"/>
      <c r="B14" s="429"/>
      <c r="C14" s="66"/>
      <c r="D14" s="177"/>
      <c r="E14" s="119"/>
      <c r="F14" s="169"/>
    </row>
    <row r="15" spans="1:6" ht="20.100000000000001" customHeight="1" x14ac:dyDescent="0.2">
      <c r="A15" s="429"/>
      <c r="B15" s="429"/>
      <c r="C15" s="66"/>
      <c r="D15" s="177"/>
      <c r="E15" s="119"/>
      <c r="F15" s="169"/>
    </row>
    <row r="16" spans="1:6" ht="20.100000000000001" customHeight="1" x14ac:dyDescent="0.2">
      <c r="A16" s="429"/>
      <c r="B16" s="429"/>
      <c r="C16" s="66"/>
      <c r="D16" s="177"/>
      <c r="E16" s="119"/>
      <c r="F16" s="169"/>
    </row>
    <row r="17" spans="1:6" ht="20.100000000000001" customHeight="1" x14ac:dyDescent="0.2">
      <c r="A17" s="429"/>
      <c r="B17" s="429"/>
      <c r="C17" s="66"/>
      <c r="D17" s="177"/>
      <c r="E17" s="119"/>
      <c r="F17" s="169"/>
    </row>
    <row r="18" spans="1:6" ht="20.100000000000001" customHeight="1" x14ac:dyDescent="0.2">
      <c r="A18" s="429"/>
      <c r="B18" s="429"/>
      <c r="C18" s="66"/>
      <c r="D18" s="177"/>
      <c r="E18" s="119"/>
      <c r="F18" s="169"/>
    </row>
    <row r="19" spans="1:6" ht="20.100000000000001" customHeight="1" x14ac:dyDescent="0.2">
      <c r="A19" s="429"/>
      <c r="B19" s="429"/>
      <c r="C19" s="66"/>
      <c r="D19" s="177"/>
      <c r="E19" s="119"/>
      <c r="F19" s="169"/>
    </row>
    <row r="20" spans="1:6" ht="20.100000000000001" customHeight="1" x14ac:dyDescent="0.2">
      <c r="A20" s="429"/>
      <c r="B20" s="429"/>
      <c r="C20" s="66"/>
      <c r="D20" s="177"/>
      <c r="E20" s="119"/>
      <c r="F20" s="169"/>
    </row>
    <row r="21" spans="1:6" ht="20.100000000000001" customHeight="1" x14ac:dyDescent="0.2">
      <c r="A21" s="429"/>
      <c r="B21" s="429"/>
      <c r="C21" s="66"/>
      <c r="D21" s="177"/>
      <c r="E21" s="119"/>
      <c r="F21" s="169"/>
    </row>
    <row r="22" spans="1:6" ht="20.100000000000001" customHeight="1" x14ac:dyDescent="0.2">
      <c r="A22" s="429"/>
      <c r="B22" s="429"/>
      <c r="C22" s="66"/>
      <c r="D22" s="177"/>
      <c r="E22" s="119"/>
      <c r="F22" s="169"/>
    </row>
    <row r="23" spans="1:6" ht="20.100000000000001" customHeight="1" x14ac:dyDescent="0.2">
      <c r="A23" s="429"/>
      <c r="B23" s="429"/>
      <c r="C23" s="66"/>
      <c r="D23" s="177"/>
      <c r="E23" s="119"/>
      <c r="F23" s="169"/>
    </row>
    <row r="24" spans="1:6" ht="20.100000000000001" customHeight="1" x14ac:dyDescent="0.2">
      <c r="A24" s="429"/>
      <c r="B24" s="429"/>
      <c r="C24" s="66"/>
      <c r="D24" s="177"/>
      <c r="E24" s="119"/>
      <c r="F24" s="169"/>
    </row>
    <row r="25" spans="1:6" ht="20.100000000000001" customHeight="1" x14ac:dyDescent="0.2">
      <c r="A25" s="429"/>
      <c r="B25" s="429"/>
      <c r="C25" s="66"/>
      <c r="D25" s="177"/>
      <c r="E25" s="119"/>
      <c r="F25" s="169"/>
    </row>
    <row r="26" spans="1:6" ht="20.100000000000001" customHeight="1" x14ac:dyDescent="0.2">
      <c r="A26" s="429"/>
      <c r="B26" s="429"/>
      <c r="C26" s="66"/>
      <c r="D26" s="177"/>
      <c r="E26" s="119"/>
      <c r="F26" s="169"/>
    </row>
    <row r="27" spans="1:6" ht="20.100000000000001" customHeight="1" x14ac:dyDescent="0.2">
      <c r="A27" s="429"/>
      <c r="B27" s="429"/>
      <c r="C27" s="66"/>
      <c r="D27" s="177"/>
      <c r="E27" s="119"/>
      <c r="F27" s="169"/>
    </row>
    <row r="28" spans="1:6" ht="20.100000000000001" customHeight="1" x14ac:dyDescent="0.2">
      <c r="A28" s="429"/>
      <c r="B28" s="429"/>
      <c r="C28" s="66"/>
      <c r="D28" s="177"/>
      <c r="E28" s="119"/>
      <c r="F28" s="169"/>
    </row>
    <row r="29" spans="1:6" ht="20.100000000000001" customHeight="1" x14ac:dyDescent="0.2">
      <c r="A29" s="429"/>
      <c r="B29" s="429"/>
      <c r="C29" s="66"/>
      <c r="D29" s="177"/>
      <c r="E29" s="119"/>
      <c r="F29" s="169"/>
    </row>
    <row r="30" spans="1:6" ht="20.100000000000001" customHeight="1" x14ac:dyDescent="0.2">
      <c r="A30" s="429"/>
      <c r="B30" s="429"/>
      <c r="C30" s="66"/>
      <c r="D30" s="177"/>
      <c r="E30" s="119"/>
      <c r="F30" s="169"/>
    </row>
    <row r="31" spans="1:6" ht="13.35" customHeight="1" x14ac:dyDescent="0.2">
      <c r="A31" s="106"/>
      <c r="B31" s="106"/>
      <c r="C31" s="79"/>
      <c r="D31" s="23"/>
      <c r="E31" s="119"/>
      <c r="F31" s="149"/>
    </row>
    <row r="32" spans="1:6" ht="14.1" customHeight="1" x14ac:dyDescent="0.2">
      <c r="A32" s="79"/>
      <c r="B32" s="79"/>
      <c r="C32" s="79"/>
      <c r="D32" s="46" t="s">
        <v>136</v>
      </c>
      <c r="E32" s="44" t="s">
        <v>140</v>
      </c>
      <c r="F32" s="74">
        <v>9</v>
      </c>
    </row>
    <row r="33" spans="1:6" ht="13.35" customHeight="1" x14ac:dyDescent="0.2">
      <c r="A33" s="79"/>
      <c r="B33" s="79"/>
      <c r="C33" s="79"/>
      <c r="D33" s="46"/>
      <c r="E33" s="119"/>
      <c r="F33" s="87"/>
    </row>
    <row r="34" spans="1:6" ht="13.35" customHeight="1" x14ac:dyDescent="0.2">
      <c r="A34" s="383" t="s">
        <v>438</v>
      </c>
      <c r="B34" s="383"/>
      <c r="C34" s="383"/>
      <c r="D34" s="383"/>
      <c r="E34" s="383"/>
      <c r="F34" s="383"/>
    </row>
    <row r="35" spans="1:6" ht="13.35" customHeight="1" x14ac:dyDescent="0.2">
      <c r="A35" s="79"/>
      <c r="B35" s="79"/>
      <c r="C35" s="79"/>
      <c r="D35" s="46"/>
      <c r="E35" s="119"/>
      <c r="F35" s="122"/>
    </row>
    <row r="36" spans="1:6" ht="13.35" customHeight="1" x14ac:dyDescent="0.2">
      <c r="A36" s="79"/>
      <c r="B36" s="79"/>
      <c r="C36" s="79"/>
      <c r="D36" s="46"/>
      <c r="E36" s="119"/>
      <c r="F36" s="122"/>
    </row>
    <row r="37" spans="1:6" ht="30" customHeight="1" x14ac:dyDescent="0.2">
      <c r="A37" s="75" t="s">
        <v>63</v>
      </c>
      <c r="B37" s="379">
        <v>10</v>
      </c>
      <c r="C37" s="380"/>
      <c r="D37" s="377" t="s">
        <v>64</v>
      </c>
      <c r="E37" s="377"/>
      <c r="F37" s="76">
        <v>11</v>
      </c>
    </row>
    <row r="38" spans="1:6" ht="15" customHeight="1" x14ac:dyDescent="0.2">
      <c r="B38" s="23"/>
      <c r="C38" s="23"/>
      <c r="F38" s="23"/>
    </row>
    <row r="39" spans="1:6" ht="15" customHeight="1" x14ac:dyDescent="0.2"/>
    <row r="40" spans="1:6" ht="15" customHeight="1" x14ac:dyDescent="0.2"/>
    <row r="41" spans="1:6" ht="15" customHeight="1" x14ac:dyDescent="0.2"/>
    <row r="42" spans="1:6" ht="15" customHeight="1" x14ac:dyDescent="0.2"/>
    <row r="43" spans="1:6" ht="15" customHeight="1" x14ac:dyDescent="0.2"/>
    <row r="44" spans="1:6" ht="15" customHeight="1" x14ac:dyDescent="0.2"/>
    <row r="45" spans="1:6" ht="15" customHeight="1" x14ac:dyDescent="0.2"/>
    <row r="46" spans="1:6" ht="15" customHeight="1" x14ac:dyDescent="0.2"/>
    <row r="47" spans="1:6" ht="15" customHeight="1" x14ac:dyDescent="0.2"/>
    <row r="48" spans="1:6" ht="15" customHeight="1" x14ac:dyDescent="0.2"/>
    <row r="49" ht="15" customHeight="1" x14ac:dyDescent="0.2"/>
    <row r="50" ht="15" customHeight="1" x14ac:dyDescent="0.2"/>
    <row r="51" ht="15" customHeight="1" x14ac:dyDescent="0.2"/>
  </sheetData>
  <mergeCells count="32">
    <mergeCell ref="A2:F2"/>
    <mergeCell ref="A4:F4"/>
    <mergeCell ref="A3:F3"/>
    <mergeCell ref="D5:E5"/>
    <mergeCell ref="B6:C6"/>
    <mergeCell ref="B7:C7"/>
    <mergeCell ref="D7:E7"/>
    <mergeCell ref="D6:E6"/>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D37:E37"/>
    <mergeCell ref="A34:F34"/>
    <mergeCell ref="B37:C3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52"/>
  <sheetViews>
    <sheetView showRuler="0" workbookViewId="0"/>
  </sheetViews>
  <sheetFormatPr defaultColWidth="13.140625" defaultRowHeight="12.75" x14ac:dyDescent="0.2"/>
  <cols>
    <col min="1" max="1" width="21.5703125" customWidth="1"/>
    <col min="2" max="2" width="15.5703125" customWidth="1"/>
    <col min="3" max="3" width="10.140625" customWidth="1"/>
    <col min="4" max="4" width="1.85546875" customWidth="1"/>
    <col min="5" max="5" width="20.140625" customWidth="1"/>
    <col min="6" max="6" width="1.85546875" customWidth="1"/>
    <col min="7" max="7" width="20.140625" customWidth="1"/>
    <col min="8" max="8" width="1.85546875" customWidth="1"/>
    <col min="9" max="9" width="20.140625" customWidth="1"/>
  </cols>
  <sheetData>
    <row r="1" spans="1:9" ht="13.35" customHeight="1" x14ac:dyDescent="0.2">
      <c r="A1" s="42" t="s">
        <v>439</v>
      </c>
      <c r="B1" s="75"/>
      <c r="C1" s="75"/>
      <c r="D1" s="75"/>
      <c r="E1" s="75"/>
      <c r="F1" s="75"/>
      <c r="G1" s="75"/>
      <c r="H1" s="75"/>
      <c r="I1" s="3" t="s">
        <v>1</v>
      </c>
    </row>
    <row r="2" spans="1:9" ht="13.35" customHeight="1" x14ac:dyDescent="0.2">
      <c r="A2" s="397" t="s">
        <v>2</v>
      </c>
      <c r="B2" s="397"/>
      <c r="C2" s="397"/>
      <c r="D2" s="397"/>
      <c r="E2" s="397"/>
      <c r="F2" s="397"/>
      <c r="G2" s="397"/>
      <c r="H2" s="397"/>
      <c r="I2" s="397"/>
    </row>
    <row r="3" spans="1:9" ht="13.35" customHeight="1" x14ac:dyDescent="0.2">
      <c r="A3" s="397" t="s">
        <v>3</v>
      </c>
      <c r="B3" s="397"/>
      <c r="C3" s="397"/>
      <c r="D3" s="397"/>
      <c r="E3" s="397"/>
      <c r="F3" s="397"/>
      <c r="G3" s="397"/>
      <c r="H3" s="397"/>
      <c r="I3" s="397"/>
    </row>
    <row r="4" spans="1:9" ht="17.45" customHeight="1" x14ac:dyDescent="0.25">
      <c r="A4" s="394" t="s">
        <v>440</v>
      </c>
      <c r="B4" s="394"/>
      <c r="C4" s="394"/>
      <c r="D4" s="394"/>
      <c r="E4" s="394"/>
      <c r="F4" s="394"/>
      <c r="G4" s="394"/>
      <c r="H4" s="394"/>
      <c r="I4" s="394"/>
    </row>
    <row r="5" spans="1:9" ht="16.7" customHeight="1" x14ac:dyDescent="0.2">
      <c r="A5" s="79"/>
      <c r="B5" s="79"/>
      <c r="C5" s="119"/>
      <c r="D5" s="79"/>
      <c r="E5" s="79"/>
      <c r="F5" s="79"/>
      <c r="G5" s="396" t="s">
        <v>5</v>
      </c>
      <c r="H5" s="396"/>
      <c r="I5" s="76">
        <v>1</v>
      </c>
    </row>
    <row r="6" spans="1:9" ht="30" customHeight="1" x14ac:dyDescent="0.2">
      <c r="A6" s="48" t="s">
        <v>7</v>
      </c>
      <c r="B6" s="379">
        <v>2</v>
      </c>
      <c r="C6" s="380"/>
      <c r="D6" s="380"/>
      <c r="E6" s="380"/>
      <c r="F6" s="396" t="s">
        <v>6</v>
      </c>
      <c r="G6" s="396"/>
      <c r="H6" s="396"/>
      <c r="I6" s="50">
        <v>3</v>
      </c>
    </row>
    <row r="7" spans="1:9" ht="30" customHeight="1" x14ac:dyDescent="0.2">
      <c r="A7" s="48" t="s">
        <v>96</v>
      </c>
      <c r="B7" s="398">
        <v>4</v>
      </c>
      <c r="C7" s="393"/>
      <c r="D7" s="393"/>
      <c r="E7" s="393"/>
      <c r="F7" s="79"/>
      <c r="G7" s="396" t="s">
        <v>97</v>
      </c>
      <c r="H7" s="396"/>
      <c r="I7" s="50">
        <v>5</v>
      </c>
    </row>
    <row r="8" spans="1:9" ht="13.35" customHeight="1" x14ac:dyDescent="0.2">
      <c r="A8" s="130"/>
      <c r="B8" s="189"/>
      <c r="C8" s="81"/>
      <c r="D8" s="123"/>
      <c r="E8" s="123"/>
      <c r="F8" s="82"/>
      <c r="G8" s="82"/>
      <c r="H8" s="82"/>
      <c r="I8" s="123"/>
    </row>
    <row r="9" spans="1:9" ht="13.35" customHeight="1" x14ac:dyDescent="0.2">
      <c r="A9" s="86"/>
      <c r="B9" s="86"/>
      <c r="C9" s="133"/>
      <c r="D9" s="86"/>
      <c r="E9" s="86"/>
      <c r="F9" s="86"/>
      <c r="G9" s="86"/>
      <c r="H9" s="86"/>
      <c r="I9" s="86"/>
    </row>
    <row r="10" spans="1:9" ht="13.35" customHeight="1" x14ac:dyDescent="0.2">
      <c r="A10" s="430" t="s">
        <v>205</v>
      </c>
      <c r="B10" s="430"/>
      <c r="C10" s="430" t="s">
        <v>441</v>
      </c>
      <c r="D10" s="185"/>
      <c r="E10" s="430" t="s">
        <v>442</v>
      </c>
      <c r="F10" s="185"/>
      <c r="G10" s="430" t="s">
        <v>443</v>
      </c>
      <c r="H10" s="185"/>
      <c r="I10" s="430" t="s">
        <v>444</v>
      </c>
    </row>
    <row r="11" spans="1:9" ht="13.35" customHeight="1" x14ac:dyDescent="0.2">
      <c r="A11" s="448"/>
      <c r="B11" s="448"/>
      <c r="C11" s="448"/>
      <c r="D11" s="187"/>
      <c r="E11" s="448"/>
      <c r="F11" s="185"/>
      <c r="G11" s="448"/>
      <c r="H11" s="185"/>
      <c r="I11" s="448"/>
    </row>
    <row r="12" spans="1:9" ht="30" customHeight="1" x14ac:dyDescent="0.2">
      <c r="A12" s="447" t="s">
        <v>445</v>
      </c>
      <c r="B12" s="447"/>
      <c r="C12" s="198" t="s">
        <v>146</v>
      </c>
      <c r="D12" s="48"/>
      <c r="E12" s="121">
        <v>6</v>
      </c>
      <c r="F12" s="122"/>
      <c r="G12" s="121">
        <v>7</v>
      </c>
      <c r="H12" s="122"/>
      <c r="I12" s="121">
        <v>9</v>
      </c>
    </row>
    <row r="13" spans="1:9" ht="30" customHeight="1" x14ac:dyDescent="0.2">
      <c r="A13" s="388" t="s">
        <v>446</v>
      </c>
      <c r="B13" s="388"/>
      <c r="C13" s="199" t="s">
        <v>447</v>
      </c>
      <c r="D13" s="48"/>
      <c r="E13" s="139"/>
      <c r="F13" s="150"/>
      <c r="G13" s="139"/>
      <c r="H13" s="150"/>
      <c r="I13" s="176">
        <v>0</v>
      </c>
    </row>
    <row r="14" spans="1:9" ht="30" customHeight="1" x14ac:dyDescent="0.2">
      <c r="A14" s="388" t="s">
        <v>448</v>
      </c>
      <c r="B14" s="388"/>
      <c r="C14" s="199" t="s">
        <v>449</v>
      </c>
      <c r="D14" s="48"/>
      <c r="E14" s="139"/>
      <c r="F14" s="150"/>
      <c r="G14" s="139"/>
      <c r="H14" s="150"/>
      <c r="I14" s="176">
        <v>0</v>
      </c>
    </row>
    <row r="15" spans="1:9" ht="30" customHeight="1" x14ac:dyDescent="0.2">
      <c r="A15" s="388" t="s">
        <v>450</v>
      </c>
      <c r="B15" s="388"/>
      <c r="C15" s="199" t="s">
        <v>451</v>
      </c>
      <c r="D15" s="48"/>
      <c r="E15" s="139"/>
      <c r="F15" s="150"/>
      <c r="G15" s="139"/>
      <c r="H15" s="150"/>
      <c r="I15" s="176">
        <v>0</v>
      </c>
    </row>
    <row r="16" spans="1:9" ht="30" customHeight="1" x14ac:dyDescent="0.2">
      <c r="A16" s="388" t="s">
        <v>452</v>
      </c>
      <c r="B16" s="388"/>
      <c r="C16" s="44" t="s">
        <v>453</v>
      </c>
      <c r="D16" s="48"/>
      <c r="E16" s="139"/>
      <c r="F16" s="150"/>
      <c r="G16" s="139"/>
      <c r="H16" s="150"/>
      <c r="I16" s="176">
        <v>0</v>
      </c>
    </row>
    <row r="17" spans="1:9" ht="30" customHeight="1" x14ac:dyDescent="0.2">
      <c r="A17" s="388" t="s">
        <v>454</v>
      </c>
      <c r="B17" s="388"/>
      <c r="C17" s="44" t="s">
        <v>455</v>
      </c>
      <c r="D17" s="48"/>
      <c r="E17" s="139"/>
      <c r="F17" s="150"/>
      <c r="G17" s="139"/>
      <c r="H17" s="150"/>
      <c r="I17" s="176">
        <v>0</v>
      </c>
    </row>
    <row r="18" spans="1:9" ht="30" customHeight="1" x14ac:dyDescent="0.2">
      <c r="A18" s="388" t="s">
        <v>456</v>
      </c>
      <c r="B18" s="388"/>
      <c r="C18" s="199" t="s">
        <v>457</v>
      </c>
      <c r="D18" s="48"/>
      <c r="E18" s="139"/>
      <c r="F18" s="150"/>
      <c r="G18" s="139"/>
      <c r="H18" s="150"/>
      <c r="I18" s="176">
        <v>0</v>
      </c>
    </row>
    <row r="19" spans="1:9" ht="30" customHeight="1" x14ac:dyDescent="0.2">
      <c r="A19" s="388" t="s">
        <v>458</v>
      </c>
      <c r="B19" s="388"/>
      <c r="C19" s="119"/>
      <c r="D19" s="48"/>
      <c r="E19" s="139"/>
      <c r="F19" s="150"/>
      <c r="G19" s="139"/>
      <c r="H19" s="150"/>
      <c r="I19" s="176">
        <v>0</v>
      </c>
    </row>
    <row r="20" spans="1:9" ht="13.35" customHeight="1" x14ac:dyDescent="0.2">
      <c r="A20" s="388" t="s">
        <v>459</v>
      </c>
      <c r="B20" s="388"/>
      <c r="C20" s="119"/>
      <c r="D20" s="48"/>
      <c r="E20" s="149"/>
      <c r="F20" s="150"/>
      <c r="G20" s="149"/>
      <c r="H20" s="150"/>
      <c r="I20" s="127"/>
    </row>
    <row r="21" spans="1:9" ht="13.35" customHeight="1" x14ac:dyDescent="0.2">
      <c r="A21" s="388"/>
      <c r="B21" s="388"/>
      <c r="C21" s="119"/>
      <c r="D21" s="66"/>
      <c r="E21" s="48"/>
      <c r="F21" s="150"/>
      <c r="G21" s="150"/>
      <c r="H21" s="150"/>
      <c r="I21" s="49"/>
    </row>
    <row r="22" spans="1:9" ht="30" customHeight="1" x14ac:dyDescent="0.2">
      <c r="A22" s="419"/>
      <c r="B22" s="419"/>
      <c r="C22" s="119"/>
      <c r="D22" s="48"/>
      <c r="E22" s="138"/>
      <c r="F22" s="150"/>
      <c r="G22" s="138"/>
      <c r="H22" s="150"/>
      <c r="I22" s="176">
        <v>0</v>
      </c>
    </row>
    <row r="23" spans="1:9" ht="30" customHeight="1" x14ac:dyDescent="0.2">
      <c r="A23" s="429"/>
      <c r="B23" s="429"/>
      <c r="C23" s="119"/>
      <c r="D23" s="48"/>
      <c r="E23" s="139"/>
      <c r="F23" s="150"/>
      <c r="G23" s="139"/>
      <c r="H23" s="150"/>
      <c r="I23" s="176">
        <v>0</v>
      </c>
    </row>
    <row r="24" spans="1:9" ht="13.35" customHeight="1" x14ac:dyDescent="0.2">
      <c r="A24" s="151"/>
      <c r="B24" s="151"/>
      <c r="C24" s="119"/>
      <c r="D24" s="48"/>
      <c r="E24" s="149"/>
      <c r="F24" s="150"/>
      <c r="G24" s="149"/>
      <c r="H24" s="150"/>
      <c r="I24" s="127"/>
    </row>
    <row r="25" spans="1:9" ht="13.35" customHeight="1" x14ac:dyDescent="0.2">
      <c r="A25" s="388" t="s">
        <v>460</v>
      </c>
      <c r="B25" s="388"/>
      <c r="C25" s="119"/>
      <c r="D25" s="122"/>
      <c r="E25" s="150"/>
      <c r="F25" s="150"/>
      <c r="G25" s="150"/>
      <c r="H25" s="150"/>
      <c r="I25" s="122"/>
    </row>
    <row r="26" spans="1:9" ht="30" customHeight="1" x14ac:dyDescent="0.2">
      <c r="A26" s="379">
        <v>8</v>
      </c>
      <c r="B26" s="380"/>
      <c r="C26" s="119"/>
      <c r="D26" s="79"/>
      <c r="E26" s="138"/>
      <c r="F26" s="150"/>
      <c r="G26" s="138"/>
      <c r="H26" s="150"/>
      <c r="I26" s="200">
        <v>0</v>
      </c>
    </row>
    <row r="27" spans="1:9" ht="30" customHeight="1" x14ac:dyDescent="0.2">
      <c r="A27" s="429"/>
      <c r="B27" s="429"/>
      <c r="C27" s="119"/>
      <c r="D27" s="79"/>
      <c r="E27" s="139"/>
      <c r="F27" s="150"/>
      <c r="G27" s="139"/>
      <c r="H27" s="150"/>
      <c r="I27" s="176">
        <v>0</v>
      </c>
    </row>
    <row r="28" spans="1:9" ht="30" customHeight="1" x14ac:dyDescent="0.2">
      <c r="A28" s="446" t="s">
        <v>461</v>
      </c>
      <c r="B28" s="446"/>
      <c r="C28" s="119"/>
      <c r="D28" s="48"/>
      <c r="E28" s="142">
        <v>10</v>
      </c>
      <c r="F28" s="122"/>
      <c r="G28" s="142">
        <v>10</v>
      </c>
      <c r="H28" s="122"/>
      <c r="I28" s="142">
        <v>11</v>
      </c>
    </row>
    <row r="29" spans="1:9" ht="13.35" customHeight="1" x14ac:dyDescent="0.2">
      <c r="A29" s="79"/>
      <c r="B29" s="79"/>
      <c r="C29" s="119"/>
      <c r="D29" s="79"/>
      <c r="E29" s="86"/>
      <c r="F29" s="79"/>
      <c r="G29" s="86"/>
      <c r="H29" s="79"/>
      <c r="I29" s="86"/>
    </row>
    <row r="30" spans="1:9" ht="13.35" customHeight="1" x14ac:dyDescent="0.2">
      <c r="A30" s="79"/>
      <c r="B30" s="79"/>
      <c r="C30" s="119"/>
      <c r="D30" s="79"/>
      <c r="E30" s="79"/>
      <c r="F30" s="79"/>
      <c r="G30" s="79"/>
      <c r="H30" s="79"/>
      <c r="I30" s="79"/>
    </row>
    <row r="31" spans="1:9" ht="13.35" customHeight="1" x14ac:dyDescent="0.2">
      <c r="A31" s="79"/>
      <c r="B31" s="79"/>
      <c r="C31" s="119"/>
      <c r="D31" s="79"/>
      <c r="E31" s="79"/>
      <c r="F31" s="79"/>
      <c r="G31" s="79"/>
      <c r="H31" s="79"/>
      <c r="I31" s="79"/>
    </row>
    <row r="32" spans="1:9" ht="13.35" customHeight="1" x14ac:dyDescent="0.2">
      <c r="A32" s="66" t="s">
        <v>462</v>
      </c>
      <c r="B32" s="388" t="s">
        <v>463</v>
      </c>
      <c r="C32" s="388"/>
      <c r="D32" s="388"/>
      <c r="E32" s="388"/>
      <c r="F32" s="388"/>
      <c r="G32" s="388"/>
      <c r="H32" s="388"/>
      <c r="I32" s="388"/>
    </row>
    <row r="33" spans="1:9" ht="13.35" customHeight="1" x14ac:dyDescent="0.2">
      <c r="A33" s="79"/>
      <c r="B33" s="445" t="s">
        <v>464</v>
      </c>
      <c r="C33" s="445"/>
      <c r="D33" s="445"/>
      <c r="E33" s="445"/>
      <c r="F33" s="445"/>
      <c r="G33" s="445"/>
      <c r="H33" s="445"/>
      <c r="I33" s="445"/>
    </row>
    <row r="34" spans="1:9" ht="15" customHeight="1" x14ac:dyDescent="0.2">
      <c r="A34" s="79"/>
      <c r="B34" s="445"/>
      <c r="C34" s="445"/>
      <c r="D34" s="445"/>
      <c r="E34" s="445"/>
      <c r="F34" s="445"/>
      <c r="G34" s="445"/>
      <c r="H34" s="445"/>
      <c r="I34" s="445"/>
    </row>
    <row r="35" spans="1:9" ht="13.35" customHeight="1" x14ac:dyDescent="0.2">
      <c r="A35" s="79"/>
      <c r="B35" s="79"/>
      <c r="C35" s="119"/>
      <c r="D35" s="79"/>
      <c r="E35" s="79"/>
      <c r="F35" s="79"/>
      <c r="G35" s="79"/>
      <c r="H35" s="79"/>
      <c r="I35" s="79"/>
    </row>
    <row r="36" spans="1:9" ht="13.35" customHeight="1" x14ac:dyDescent="0.2">
      <c r="A36" s="79"/>
      <c r="B36" s="79"/>
      <c r="C36" s="119"/>
      <c r="D36" s="79"/>
      <c r="E36" s="79"/>
      <c r="F36" s="79"/>
      <c r="G36" s="79"/>
      <c r="H36" s="79"/>
      <c r="I36" s="79"/>
    </row>
    <row r="37" spans="1:9" ht="30" customHeight="1" x14ac:dyDescent="0.2">
      <c r="A37" s="75" t="s">
        <v>63</v>
      </c>
      <c r="B37" s="379">
        <v>12</v>
      </c>
      <c r="C37" s="380"/>
      <c r="D37" s="380"/>
      <c r="E37" s="380"/>
      <c r="F37" s="79"/>
      <c r="G37" s="377" t="s">
        <v>64</v>
      </c>
      <c r="H37" s="377"/>
      <c r="I37" s="76">
        <v>13</v>
      </c>
    </row>
    <row r="38" spans="1:9" ht="15" customHeight="1" x14ac:dyDescent="0.2">
      <c r="B38" s="23"/>
      <c r="C38" s="23"/>
      <c r="D38" s="23"/>
      <c r="E38" s="23"/>
      <c r="I38" s="23"/>
    </row>
    <row r="39" spans="1:9" ht="15" customHeight="1" x14ac:dyDescent="0.2"/>
    <row r="40" spans="1:9" ht="15" customHeight="1" x14ac:dyDescent="0.2"/>
    <row r="41" spans="1:9" ht="15" customHeight="1" x14ac:dyDescent="0.2"/>
    <row r="42" spans="1:9" ht="15" customHeight="1" x14ac:dyDescent="0.2"/>
    <row r="43" spans="1:9" ht="15" customHeight="1" x14ac:dyDescent="0.2"/>
    <row r="44" spans="1:9" ht="15" customHeight="1" x14ac:dyDescent="0.2"/>
    <row r="45" spans="1:9" ht="15" customHeight="1" x14ac:dyDescent="0.2"/>
    <row r="46" spans="1:9" ht="15" customHeight="1" x14ac:dyDescent="0.2"/>
    <row r="47" spans="1:9" ht="15" customHeight="1" x14ac:dyDescent="0.2"/>
    <row r="48" spans="1:9" ht="15" customHeight="1" x14ac:dyDescent="0.2"/>
    <row r="49" ht="15" customHeight="1" x14ac:dyDescent="0.2"/>
    <row r="50" ht="15" customHeight="1" x14ac:dyDescent="0.2"/>
    <row r="51" ht="15" customHeight="1" x14ac:dyDescent="0.2"/>
    <row r="52" ht="15" customHeight="1" x14ac:dyDescent="0.2"/>
  </sheetData>
  <mergeCells count="32">
    <mergeCell ref="A4:I4"/>
    <mergeCell ref="A3:I3"/>
    <mergeCell ref="A2:I2"/>
    <mergeCell ref="I10:I11"/>
    <mergeCell ref="G10:G11"/>
    <mergeCell ref="E10:E11"/>
    <mergeCell ref="C10:C11"/>
    <mergeCell ref="A10:B11"/>
    <mergeCell ref="B7:E7"/>
    <mergeCell ref="B6:E6"/>
    <mergeCell ref="G7:H7"/>
    <mergeCell ref="F6:H6"/>
    <mergeCell ref="G5:H5"/>
    <mergeCell ref="A12:B12"/>
    <mergeCell ref="A13:B13"/>
    <mergeCell ref="A14:B14"/>
    <mergeCell ref="A15:B15"/>
    <mergeCell ref="A17:B17"/>
    <mergeCell ref="A18:B18"/>
    <mergeCell ref="A16:B16"/>
    <mergeCell ref="A19:B19"/>
    <mergeCell ref="A20:B21"/>
    <mergeCell ref="A22:B22"/>
    <mergeCell ref="B32:I32"/>
    <mergeCell ref="B33:I34"/>
    <mergeCell ref="G37:H37"/>
    <mergeCell ref="B37:E37"/>
    <mergeCell ref="A23:B23"/>
    <mergeCell ref="A25:B25"/>
    <mergeCell ref="A26:B26"/>
    <mergeCell ref="A27:B27"/>
    <mergeCell ref="A28:B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D47"/>
  <sheetViews>
    <sheetView showRuler="0" topLeftCell="N1" workbookViewId="0"/>
  </sheetViews>
  <sheetFormatPr defaultColWidth="13.140625" defaultRowHeight="12.75" x14ac:dyDescent="0.2"/>
  <cols>
    <col min="1" max="1" width="10.140625" hidden="1" customWidth="1"/>
    <col min="2" max="3" width="9.7109375" hidden="1" customWidth="1"/>
    <col min="4" max="4" width="3.42578125" hidden="1" customWidth="1"/>
    <col min="5" max="5" width="2.42578125" hidden="1" customWidth="1"/>
    <col min="6" max="6" width="17.85546875" hidden="1" customWidth="1"/>
    <col min="7" max="7" width="2.42578125" hidden="1" customWidth="1"/>
    <col min="8" max="8" width="17.85546875" hidden="1" customWidth="1"/>
    <col min="9" max="9" width="2.42578125" hidden="1" customWidth="1"/>
    <col min="10" max="10" width="17.85546875" hidden="1" customWidth="1"/>
    <col min="11" max="11" width="2.42578125" hidden="1" customWidth="1"/>
    <col min="12" max="12" width="17.85546875" hidden="1" customWidth="1"/>
    <col min="13" max="13" width="0" hidden="1"/>
    <col min="14" max="14" width="21.28515625" customWidth="1"/>
    <col min="17" max="17" width="20.42578125" customWidth="1"/>
    <col min="21" max="21" width="1.5703125" customWidth="1"/>
    <col min="24" max="24" width="20.42578125" customWidth="1"/>
    <col min="28" max="28" width="0.85546875" customWidth="1"/>
    <col min="29" max="29" width="19.140625" customWidth="1"/>
  </cols>
  <sheetData>
    <row r="1" spans="1:29" ht="22.5" customHeight="1" x14ac:dyDescent="0.2">
      <c r="A1" s="42" t="s">
        <v>465</v>
      </c>
      <c r="B1" s="75"/>
      <c r="C1" s="75"/>
      <c r="D1" s="75"/>
      <c r="E1" s="75"/>
      <c r="F1" s="75"/>
      <c r="G1" s="75"/>
      <c r="H1" s="75"/>
      <c r="I1" s="75"/>
      <c r="J1" s="75"/>
      <c r="K1" s="75"/>
      <c r="L1" s="3" t="s">
        <v>1</v>
      </c>
      <c r="N1" s="4" t="s">
        <v>466</v>
      </c>
      <c r="AC1" s="3" t="s">
        <v>1</v>
      </c>
    </row>
    <row r="2" spans="1:29" ht="14.1" customHeight="1" x14ac:dyDescent="0.2">
      <c r="A2" s="397" t="s">
        <v>2</v>
      </c>
      <c r="B2" s="397"/>
      <c r="C2" s="397"/>
      <c r="D2" s="397"/>
      <c r="E2" s="397"/>
      <c r="F2" s="397"/>
      <c r="G2" s="397"/>
      <c r="H2" s="397"/>
      <c r="I2" s="397"/>
      <c r="J2" s="397"/>
      <c r="K2" s="397"/>
      <c r="L2" s="397"/>
      <c r="N2" s="4"/>
      <c r="O2" s="397" t="s">
        <v>2</v>
      </c>
      <c r="P2" s="397"/>
      <c r="Q2" s="397"/>
      <c r="R2" s="397"/>
      <c r="S2" s="397"/>
      <c r="T2" s="397"/>
      <c r="U2" s="397"/>
      <c r="V2" s="397"/>
      <c r="W2" s="397"/>
      <c r="X2" s="397"/>
      <c r="Y2" s="397"/>
      <c r="Z2" s="397"/>
      <c r="AA2" s="4"/>
      <c r="AC2" s="4"/>
    </row>
    <row r="3" spans="1:29" ht="15.75" customHeight="1" x14ac:dyDescent="0.2">
      <c r="A3" s="397" t="s">
        <v>3</v>
      </c>
      <c r="B3" s="397"/>
      <c r="C3" s="397"/>
      <c r="D3" s="397"/>
      <c r="E3" s="397"/>
      <c r="F3" s="397"/>
      <c r="G3" s="397"/>
      <c r="H3" s="397"/>
      <c r="I3" s="397"/>
      <c r="J3" s="397"/>
      <c r="K3" s="397"/>
      <c r="L3" s="397"/>
      <c r="N3" s="4"/>
      <c r="O3" s="397" t="s">
        <v>3</v>
      </c>
      <c r="P3" s="397"/>
      <c r="Q3" s="397"/>
      <c r="R3" s="397"/>
      <c r="S3" s="397"/>
      <c r="T3" s="397"/>
      <c r="U3" s="397"/>
      <c r="V3" s="397"/>
      <c r="W3" s="397"/>
      <c r="X3" s="397"/>
      <c r="Y3" s="397"/>
      <c r="Z3" s="397"/>
      <c r="AA3" s="4"/>
      <c r="AC3" s="4"/>
    </row>
    <row r="4" spans="1:29" ht="16.7" customHeight="1" x14ac:dyDescent="0.25">
      <c r="A4" s="394" t="s">
        <v>467</v>
      </c>
      <c r="B4" s="394"/>
      <c r="C4" s="394"/>
      <c r="D4" s="394"/>
      <c r="E4" s="394"/>
      <c r="F4" s="394"/>
      <c r="G4" s="394"/>
      <c r="H4" s="394"/>
      <c r="I4" s="394"/>
      <c r="J4" s="394"/>
      <c r="K4" s="394"/>
      <c r="L4" s="394"/>
      <c r="N4" s="4"/>
      <c r="O4" s="394" t="s">
        <v>467</v>
      </c>
      <c r="P4" s="394"/>
      <c r="Q4" s="394"/>
      <c r="R4" s="394"/>
      <c r="S4" s="394"/>
      <c r="T4" s="394"/>
      <c r="U4" s="394"/>
      <c r="V4" s="394"/>
      <c r="W4" s="394"/>
      <c r="X4" s="394"/>
      <c r="Y4" s="394"/>
      <c r="Z4" s="394"/>
      <c r="AA4" s="4"/>
      <c r="AC4" s="4"/>
    </row>
    <row r="5" spans="1:29" ht="16.7" customHeight="1" x14ac:dyDescent="0.2">
      <c r="A5" s="79"/>
      <c r="B5" s="79"/>
      <c r="C5" s="79"/>
      <c r="D5" s="122"/>
      <c r="E5" s="119"/>
      <c r="F5" s="79"/>
      <c r="G5" s="79"/>
      <c r="H5" s="79"/>
      <c r="I5" s="79"/>
      <c r="J5" s="396" t="s">
        <v>5</v>
      </c>
      <c r="K5" s="396"/>
      <c r="L5" s="76">
        <v>1</v>
      </c>
      <c r="N5" s="4"/>
      <c r="O5" s="4"/>
      <c r="P5" s="4"/>
      <c r="Q5" s="4"/>
      <c r="R5" s="4"/>
      <c r="S5" s="4"/>
      <c r="T5" s="4"/>
      <c r="U5" s="4"/>
      <c r="V5" s="4"/>
      <c r="W5" s="4"/>
      <c r="X5" s="4"/>
      <c r="Y5" s="4"/>
      <c r="Z5" s="202"/>
      <c r="AA5" s="203" t="s">
        <v>5</v>
      </c>
      <c r="AB5" s="453">
        <v>1</v>
      </c>
      <c r="AC5" s="453"/>
    </row>
    <row r="6" spans="1:29" ht="24.2" customHeight="1" x14ac:dyDescent="0.2">
      <c r="A6" s="388" t="s">
        <v>7</v>
      </c>
      <c r="B6" s="388"/>
      <c r="C6" s="379">
        <v>2</v>
      </c>
      <c r="D6" s="380"/>
      <c r="E6" s="380"/>
      <c r="F6" s="380"/>
      <c r="G6" s="380"/>
      <c r="H6" s="79"/>
      <c r="I6" s="396" t="s">
        <v>6</v>
      </c>
      <c r="J6" s="396"/>
      <c r="K6" s="396"/>
      <c r="L6" s="50">
        <v>3</v>
      </c>
      <c r="N6" s="202" t="s">
        <v>7</v>
      </c>
      <c r="O6" s="454">
        <v>2</v>
      </c>
      <c r="P6" s="455"/>
      <c r="Q6" s="455"/>
      <c r="R6" s="455"/>
      <c r="S6" s="455"/>
      <c r="T6" s="455"/>
      <c r="U6" s="455"/>
      <c r="V6" s="455"/>
      <c r="W6" s="455"/>
      <c r="X6" s="455"/>
      <c r="Y6" s="4"/>
      <c r="Z6" s="460" t="s">
        <v>6</v>
      </c>
      <c r="AA6" s="460"/>
      <c r="AB6" s="451">
        <v>3</v>
      </c>
      <c r="AC6" s="452"/>
    </row>
    <row r="7" spans="1:29" ht="15.75" customHeight="1" x14ac:dyDescent="0.2">
      <c r="A7" s="388" t="s">
        <v>96</v>
      </c>
      <c r="B7" s="388"/>
      <c r="C7" s="398">
        <v>4</v>
      </c>
      <c r="D7" s="393"/>
      <c r="E7" s="393"/>
      <c r="F7" s="393"/>
      <c r="G7" s="393"/>
      <c r="H7" s="79"/>
      <c r="I7" s="396" t="s">
        <v>97</v>
      </c>
      <c r="J7" s="396"/>
      <c r="K7" s="396"/>
      <c r="L7" s="50">
        <v>5</v>
      </c>
      <c r="N7" s="202" t="s">
        <v>96</v>
      </c>
      <c r="O7" s="451">
        <v>4</v>
      </c>
      <c r="P7" s="452"/>
      <c r="Q7" s="452"/>
      <c r="R7" s="452"/>
      <c r="S7" s="452"/>
      <c r="T7" s="452"/>
      <c r="U7" s="452"/>
      <c r="V7" s="452"/>
      <c r="W7" s="452"/>
      <c r="X7" s="452"/>
      <c r="Y7" s="4"/>
      <c r="Z7" s="460" t="s">
        <v>97</v>
      </c>
      <c r="AA7" s="460"/>
      <c r="AB7" s="451" t="s">
        <v>468</v>
      </c>
      <c r="AC7" s="452"/>
    </row>
    <row r="8" spans="1:29" ht="15.75" customHeight="1" x14ac:dyDescent="0.2">
      <c r="A8" s="221"/>
      <c r="B8" s="222"/>
      <c r="C8" s="223"/>
      <c r="D8" s="224"/>
      <c r="E8" s="225"/>
      <c r="F8" s="223"/>
      <c r="G8" s="223"/>
      <c r="H8" s="222"/>
      <c r="I8" s="222"/>
      <c r="J8" s="222"/>
      <c r="K8" s="222"/>
      <c r="L8" s="223"/>
      <c r="N8" s="4"/>
      <c r="O8" s="23"/>
      <c r="P8" s="23"/>
      <c r="Q8" s="23"/>
      <c r="R8" s="23"/>
      <c r="S8" s="23"/>
      <c r="T8" s="23"/>
      <c r="U8" s="23"/>
      <c r="V8" s="23"/>
      <c r="W8" s="23"/>
      <c r="X8" s="23"/>
      <c r="Y8" s="4"/>
      <c r="Z8" s="4"/>
      <c r="AA8" s="4"/>
      <c r="AB8" s="23"/>
      <c r="AC8" s="23"/>
    </row>
    <row r="9" spans="1:29" ht="34.15" customHeight="1" x14ac:dyDescent="0.2">
      <c r="A9" s="226"/>
      <c r="B9" s="86"/>
      <c r="C9" s="86"/>
      <c r="D9" s="87"/>
      <c r="E9" s="133"/>
      <c r="F9" s="86"/>
      <c r="G9" s="86"/>
      <c r="H9" s="86"/>
      <c r="I9" s="86"/>
      <c r="J9" s="86"/>
      <c r="K9" s="86"/>
      <c r="L9" s="86"/>
      <c r="N9" s="4"/>
      <c r="O9" s="383" t="s">
        <v>469</v>
      </c>
      <c r="P9" s="383"/>
      <c r="Q9" s="383"/>
      <c r="R9" s="383"/>
      <c r="S9" s="383"/>
      <c r="T9" s="383"/>
      <c r="U9" s="383"/>
      <c r="V9" s="383"/>
      <c r="W9" s="383"/>
      <c r="X9" s="383"/>
      <c r="Y9" s="383"/>
      <c r="Z9" s="383"/>
      <c r="AA9" s="4"/>
      <c r="AC9" s="4"/>
    </row>
    <row r="10" spans="1:29" ht="24.2" customHeight="1" x14ac:dyDescent="0.2">
      <c r="A10" s="383" t="s">
        <v>470</v>
      </c>
      <c r="B10" s="383"/>
      <c r="C10" s="383"/>
      <c r="D10" s="383"/>
      <c r="E10" s="383"/>
      <c r="F10" s="383"/>
      <c r="G10" s="383"/>
      <c r="H10" s="383"/>
      <c r="I10" s="383"/>
      <c r="J10" s="383"/>
      <c r="K10" s="383"/>
      <c r="L10" s="383"/>
      <c r="N10" s="4"/>
      <c r="O10" s="207"/>
      <c r="P10" s="207"/>
      <c r="Q10" s="207"/>
      <c r="R10" s="207"/>
      <c r="S10" s="207"/>
      <c r="T10" s="207"/>
      <c r="U10" s="4"/>
      <c r="V10" s="207"/>
      <c r="W10" s="207"/>
      <c r="X10" s="207"/>
      <c r="Y10" s="207"/>
      <c r="Z10" s="207"/>
      <c r="AA10" s="207"/>
      <c r="AC10" s="4"/>
    </row>
    <row r="11" spans="1:29" ht="15.75" customHeight="1" x14ac:dyDescent="0.2">
      <c r="A11" s="79"/>
      <c r="B11" s="79"/>
      <c r="C11" s="79"/>
      <c r="D11" s="122"/>
      <c r="E11" s="119"/>
      <c r="F11" s="70">
        <v>6</v>
      </c>
      <c r="G11" s="124"/>
      <c r="H11" s="70">
        <v>7</v>
      </c>
      <c r="I11" s="124"/>
      <c r="J11" s="70">
        <v>8</v>
      </c>
      <c r="K11" s="79"/>
      <c r="L11" s="79"/>
      <c r="N11" s="208"/>
      <c r="O11" s="458" t="s">
        <v>471</v>
      </c>
      <c r="P11" s="458"/>
      <c r="Q11" s="458"/>
      <c r="R11" s="458"/>
      <c r="S11" s="458"/>
      <c r="T11" s="458"/>
      <c r="U11" s="208"/>
      <c r="V11" s="458" t="s">
        <v>472</v>
      </c>
      <c r="W11" s="458"/>
      <c r="X11" s="458"/>
      <c r="Y11" s="458"/>
      <c r="Z11" s="458"/>
      <c r="AA11" s="458"/>
      <c r="AC11" s="459" t="s">
        <v>473</v>
      </c>
    </row>
    <row r="12" spans="1:29" ht="33.200000000000003" customHeight="1" x14ac:dyDescent="0.2">
      <c r="A12" s="79"/>
      <c r="B12" s="79"/>
      <c r="C12" s="79"/>
      <c r="D12" s="122"/>
      <c r="E12" s="119"/>
      <c r="F12" s="392" t="s">
        <v>474</v>
      </c>
      <c r="G12" s="79"/>
      <c r="H12" s="392" t="s">
        <v>475</v>
      </c>
      <c r="I12" s="79"/>
      <c r="J12" s="79"/>
      <c r="K12" s="79"/>
      <c r="L12" s="79"/>
      <c r="N12" s="459" t="s">
        <v>476</v>
      </c>
      <c r="O12" s="209" t="s">
        <v>477</v>
      </c>
      <c r="P12" s="456" t="s">
        <v>478</v>
      </c>
      <c r="Q12" s="456" t="s">
        <v>479</v>
      </c>
      <c r="R12" s="456" t="s">
        <v>480</v>
      </c>
      <c r="S12" s="456" t="s">
        <v>481</v>
      </c>
      <c r="T12" s="209" t="s">
        <v>477</v>
      </c>
      <c r="U12" s="208"/>
      <c r="V12" s="209" t="s">
        <v>477</v>
      </c>
      <c r="W12" s="456" t="s">
        <v>478</v>
      </c>
      <c r="X12" s="456" t="s">
        <v>479</v>
      </c>
      <c r="Y12" s="456" t="s">
        <v>480</v>
      </c>
      <c r="Z12" s="456" t="s">
        <v>481</v>
      </c>
      <c r="AA12" s="209" t="s">
        <v>477</v>
      </c>
      <c r="AC12" s="459"/>
    </row>
    <row r="13" spans="1:29" ht="15.75" customHeight="1" x14ac:dyDescent="0.2">
      <c r="A13" s="79"/>
      <c r="B13" s="79"/>
      <c r="C13" s="79"/>
      <c r="D13" s="122"/>
      <c r="E13" s="119"/>
      <c r="F13" s="392"/>
      <c r="G13" s="79"/>
      <c r="H13" s="392"/>
      <c r="I13" s="79"/>
      <c r="J13" s="79"/>
      <c r="K13" s="79"/>
      <c r="L13" s="79"/>
      <c r="N13" s="457"/>
      <c r="O13" s="211">
        <v>44742</v>
      </c>
      <c r="P13" s="457"/>
      <c r="Q13" s="457"/>
      <c r="R13" s="457"/>
      <c r="S13" s="457"/>
      <c r="T13" s="211">
        <v>45107</v>
      </c>
      <c r="U13" s="208"/>
      <c r="V13" s="211">
        <v>44742</v>
      </c>
      <c r="W13" s="457"/>
      <c r="X13" s="457"/>
      <c r="Y13" s="457"/>
      <c r="Z13" s="457"/>
      <c r="AA13" s="211">
        <v>45107</v>
      </c>
      <c r="AC13" s="211">
        <v>45107</v>
      </c>
    </row>
    <row r="14" spans="1:29" ht="15.75" customHeight="1" x14ac:dyDescent="0.2">
      <c r="A14" s="79"/>
      <c r="B14" s="79"/>
      <c r="C14" s="79"/>
      <c r="D14" s="122"/>
      <c r="E14" s="119"/>
      <c r="F14" s="419"/>
      <c r="G14" s="79"/>
      <c r="H14" s="419"/>
      <c r="I14" s="79"/>
      <c r="J14" s="52" t="s">
        <v>136</v>
      </c>
      <c r="K14" s="79"/>
      <c r="L14" s="79"/>
      <c r="N14" s="212">
        <v>6</v>
      </c>
      <c r="O14" s="212">
        <v>7</v>
      </c>
      <c r="P14" s="212">
        <v>8</v>
      </c>
      <c r="Q14" s="212">
        <v>9</v>
      </c>
      <c r="R14" s="212">
        <v>10</v>
      </c>
      <c r="S14" s="212">
        <v>11</v>
      </c>
      <c r="T14" s="212">
        <v>12</v>
      </c>
      <c r="U14" s="213"/>
      <c r="V14" s="212">
        <v>7</v>
      </c>
      <c r="W14" s="212">
        <v>8</v>
      </c>
      <c r="X14" s="212">
        <v>9</v>
      </c>
      <c r="Y14" s="212">
        <v>10</v>
      </c>
      <c r="Z14" s="212">
        <v>11</v>
      </c>
      <c r="AA14" s="212">
        <v>12</v>
      </c>
      <c r="AC14" s="212">
        <v>13</v>
      </c>
    </row>
    <row r="15" spans="1:29" ht="15.75" customHeight="1" x14ac:dyDescent="0.2">
      <c r="A15" s="388" t="s">
        <v>482</v>
      </c>
      <c r="B15" s="388"/>
      <c r="C15" s="388"/>
      <c r="D15" s="122"/>
      <c r="E15" s="44" t="s">
        <v>140</v>
      </c>
      <c r="F15" s="139"/>
      <c r="G15" s="79"/>
      <c r="H15" s="139"/>
      <c r="I15" s="79"/>
      <c r="J15" s="214">
        <v>0</v>
      </c>
      <c r="K15" s="79"/>
      <c r="L15" s="79"/>
      <c r="N15" s="4"/>
      <c r="O15" s="4"/>
      <c r="P15" s="4"/>
      <c r="Q15" s="4"/>
      <c r="R15" s="4"/>
      <c r="S15" s="4"/>
      <c r="T15" s="4"/>
      <c r="U15" s="4"/>
      <c r="V15" s="4"/>
      <c r="W15" s="4"/>
      <c r="X15" s="4"/>
      <c r="Y15" s="4"/>
      <c r="Z15" s="4"/>
      <c r="AA15" s="4"/>
      <c r="AC15" s="4"/>
    </row>
    <row r="16" spans="1:29" ht="24.2" customHeight="1" x14ac:dyDescent="0.2">
      <c r="A16" s="388" t="s">
        <v>483</v>
      </c>
      <c r="B16" s="388"/>
      <c r="C16" s="388"/>
      <c r="D16" s="122"/>
      <c r="E16" s="44" t="s">
        <v>140</v>
      </c>
      <c r="F16" s="139"/>
      <c r="G16" s="79"/>
      <c r="H16" s="139"/>
      <c r="I16" s="79"/>
      <c r="J16" s="214">
        <v>0</v>
      </c>
      <c r="K16" s="79"/>
      <c r="L16" s="79"/>
      <c r="N16" s="207"/>
      <c r="O16" s="207"/>
      <c r="P16" s="207"/>
      <c r="Q16" s="207"/>
      <c r="R16" s="207"/>
      <c r="S16" s="207"/>
      <c r="T16" s="207"/>
      <c r="U16" s="4"/>
      <c r="V16" s="207"/>
      <c r="W16" s="207"/>
      <c r="X16" s="207"/>
      <c r="Y16" s="207"/>
      <c r="Z16" s="207"/>
      <c r="AA16" s="207"/>
      <c r="AC16" s="207"/>
    </row>
    <row r="17" spans="1:30" ht="15.75" customHeight="1" x14ac:dyDescent="0.2">
      <c r="A17" s="461" t="s">
        <v>484</v>
      </c>
      <c r="B17" s="461"/>
      <c r="C17" s="461"/>
      <c r="D17" s="461"/>
      <c r="E17" s="461"/>
      <c r="F17" s="463"/>
      <c r="G17" s="461"/>
      <c r="H17" s="463"/>
      <c r="I17" s="461"/>
      <c r="J17" s="463"/>
      <c r="K17" s="461"/>
      <c r="L17" s="461"/>
      <c r="N17" s="209" t="s">
        <v>91</v>
      </c>
      <c r="O17" s="215">
        <v>14</v>
      </c>
      <c r="P17" s="215">
        <v>14</v>
      </c>
      <c r="Q17" s="215">
        <v>14</v>
      </c>
      <c r="R17" s="215">
        <v>14</v>
      </c>
      <c r="S17" s="215">
        <v>14</v>
      </c>
      <c r="T17" s="215">
        <v>14</v>
      </c>
      <c r="U17" s="202"/>
      <c r="V17" s="215">
        <v>14</v>
      </c>
      <c r="W17" s="215">
        <v>14</v>
      </c>
      <c r="X17" s="215">
        <v>14</v>
      </c>
      <c r="Y17" s="215">
        <v>14</v>
      </c>
      <c r="Z17" s="215">
        <v>14</v>
      </c>
      <c r="AA17" s="215">
        <v>14</v>
      </c>
      <c r="AC17" s="215">
        <v>14</v>
      </c>
    </row>
    <row r="18" spans="1:30" ht="15.75" customHeight="1" x14ac:dyDescent="0.2">
      <c r="A18" s="79"/>
      <c r="B18" s="79"/>
      <c r="C18" s="79"/>
      <c r="D18" s="122"/>
      <c r="E18" s="119"/>
      <c r="F18" s="79"/>
      <c r="G18" s="79"/>
      <c r="H18" s="79"/>
      <c r="I18" s="79"/>
      <c r="J18" s="79"/>
      <c r="K18" s="79"/>
      <c r="L18" s="79"/>
      <c r="N18" s="202"/>
      <c r="O18" s="216"/>
      <c r="P18" s="216"/>
      <c r="Q18" s="216"/>
      <c r="R18" s="216"/>
      <c r="S18" s="216"/>
      <c r="T18" s="216"/>
      <c r="U18" s="202"/>
      <c r="V18" s="216"/>
      <c r="W18" s="216"/>
      <c r="X18" s="216"/>
      <c r="Y18" s="216"/>
      <c r="Z18" s="216"/>
      <c r="AA18" s="216"/>
      <c r="AC18" s="217"/>
    </row>
    <row r="19" spans="1:30" ht="15.75" customHeight="1" x14ac:dyDescent="0.2">
      <c r="A19" s="79"/>
      <c r="B19" s="79"/>
      <c r="C19" s="79"/>
      <c r="D19" s="122"/>
      <c r="E19" s="119"/>
      <c r="F19" s="79"/>
      <c r="G19" s="79"/>
      <c r="H19" s="79"/>
      <c r="I19" s="79"/>
      <c r="J19" s="79"/>
      <c r="K19" s="79"/>
      <c r="L19" s="79"/>
      <c r="N19" s="208"/>
      <c r="O19" s="458" t="s">
        <v>485</v>
      </c>
      <c r="P19" s="458"/>
      <c r="Q19" s="458"/>
      <c r="R19" s="458"/>
      <c r="S19" s="458"/>
      <c r="T19" s="458"/>
      <c r="U19" s="208"/>
      <c r="V19" s="458" t="s">
        <v>486</v>
      </c>
      <c r="W19" s="458"/>
      <c r="X19" s="458"/>
      <c r="Y19" s="458"/>
      <c r="Z19" s="458"/>
      <c r="AA19" s="458"/>
      <c r="AC19" s="459" t="s">
        <v>487</v>
      </c>
    </row>
    <row r="20" spans="1:30" ht="33.200000000000003" customHeight="1" x14ac:dyDescent="0.2">
      <c r="A20" s="378" t="s">
        <v>488</v>
      </c>
      <c r="B20" s="378"/>
      <c r="C20" s="378"/>
      <c r="D20" s="378"/>
      <c r="E20" s="378"/>
      <c r="F20" s="378"/>
      <c r="G20" s="378"/>
      <c r="H20" s="378"/>
      <c r="I20" s="378"/>
      <c r="J20" s="378"/>
      <c r="K20" s="378"/>
      <c r="L20" s="378"/>
      <c r="N20" s="459" t="s">
        <v>476</v>
      </c>
      <c r="O20" s="209" t="s">
        <v>477</v>
      </c>
      <c r="P20" s="456" t="s">
        <v>478</v>
      </c>
      <c r="Q20" s="456" t="s">
        <v>479</v>
      </c>
      <c r="R20" s="456" t="s">
        <v>480</v>
      </c>
      <c r="S20" s="456" t="s">
        <v>481</v>
      </c>
      <c r="T20" s="209" t="s">
        <v>477</v>
      </c>
      <c r="U20" s="208"/>
      <c r="V20" s="209" t="s">
        <v>477</v>
      </c>
      <c r="W20" s="456" t="s">
        <v>478</v>
      </c>
      <c r="X20" s="456" t="s">
        <v>479</v>
      </c>
      <c r="Y20" s="456" t="s">
        <v>480</v>
      </c>
      <c r="Z20" s="456" t="s">
        <v>481</v>
      </c>
      <c r="AA20" s="209" t="s">
        <v>477</v>
      </c>
      <c r="AC20" s="459"/>
    </row>
    <row r="21" spans="1:30" ht="15.75" customHeight="1" x14ac:dyDescent="0.2">
      <c r="A21" s="79"/>
      <c r="B21" s="79"/>
      <c r="C21" s="79"/>
      <c r="D21" s="122"/>
      <c r="E21" s="119"/>
      <c r="F21" s="392" t="s">
        <v>489</v>
      </c>
      <c r="G21" s="392"/>
      <c r="H21" s="392"/>
      <c r="I21" s="79"/>
      <c r="J21" s="79"/>
      <c r="K21" s="79"/>
      <c r="L21" s="79"/>
      <c r="N21" s="457"/>
      <c r="O21" s="211">
        <v>44742</v>
      </c>
      <c r="P21" s="457"/>
      <c r="Q21" s="457"/>
      <c r="R21" s="457"/>
      <c r="S21" s="457"/>
      <c r="T21" s="211">
        <v>45107</v>
      </c>
      <c r="U21" s="202"/>
      <c r="V21" s="211">
        <v>44742</v>
      </c>
      <c r="W21" s="457"/>
      <c r="X21" s="457"/>
      <c r="Y21" s="457"/>
      <c r="Z21" s="457"/>
      <c r="AA21" s="211">
        <v>45107</v>
      </c>
      <c r="AC21" s="211">
        <v>45107</v>
      </c>
    </row>
    <row r="22" spans="1:30" ht="33.200000000000003" customHeight="1" x14ac:dyDescent="0.2">
      <c r="A22" s="79"/>
      <c r="B22" s="79"/>
      <c r="C22" s="79"/>
      <c r="D22" s="122"/>
      <c r="E22" s="119"/>
      <c r="F22" s="419" t="s">
        <v>490</v>
      </c>
      <c r="G22" s="419"/>
      <c r="H22" s="419"/>
      <c r="I22" s="79"/>
      <c r="J22" s="419" t="s">
        <v>491</v>
      </c>
      <c r="K22" s="419"/>
      <c r="L22" s="419"/>
      <c r="N22" s="212">
        <v>6</v>
      </c>
      <c r="O22" s="212">
        <v>7</v>
      </c>
      <c r="P22" s="212">
        <v>8</v>
      </c>
      <c r="Q22" s="212">
        <v>9</v>
      </c>
      <c r="R22" s="212">
        <v>10</v>
      </c>
      <c r="S22" s="212">
        <v>11</v>
      </c>
      <c r="T22" s="212">
        <v>12</v>
      </c>
      <c r="U22" s="213"/>
      <c r="V22" s="212">
        <v>7</v>
      </c>
      <c r="W22" s="212">
        <v>8</v>
      </c>
      <c r="X22" s="212">
        <v>9</v>
      </c>
      <c r="Y22" s="212">
        <v>10</v>
      </c>
      <c r="Z22" s="212">
        <v>11</v>
      </c>
      <c r="AA22" s="212">
        <v>12</v>
      </c>
      <c r="AB22" s="213"/>
      <c r="AC22" s="212">
        <v>13</v>
      </c>
    </row>
    <row r="23" spans="1:30" ht="15.75" customHeight="1" x14ac:dyDescent="0.2">
      <c r="A23" s="79"/>
      <c r="B23" s="79"/>
      <c r="C23" s="79"/>
      <c r="D23" s="122"/>
      <c r="E23" s="119"/>
      <c r="F23" s="462" t="s">
        <v>474</v>
      </c>
      <c r="G23" s="106"/>
      <c r="H23" s="462" t="s">
        <v>475</v>
      </c>
      <c r="I23" s="79"/>
      <c r="J23" s="462" t="s">
        <v>474</v>
      </c>
      <c r="K23" s="106"/>
      <c r="L23" s="462" t="s">
        <v>475</v>
      </c>
      <c r="N23" s="4"/>
      <c r="O23" s="4"/>
      <c r="P23" s="4"/>
      <c r="Q23" s="4"/>
      <c r="R23" s="4"/>
      <c r="S23" s="4"/>
      <c r="T23" s="4"/>
      <c r="U23" s="4"/>
      <c r="V23" s="4"/>
      <c r="W23" s="4"/>
      <c r="X23" s="4"/>
      <c r="Y23" s="4"/>
      <c r="Z23" s="4"/>
      <c r="AA23" s="4"/>
      <c r="AC23" s="4"/>
    </row>
    <row r="24" spans="1:30" ht="15.75" customHeight="1" x14ac:dyDescent="0.2">
      <c r="A24" s="79"/>
      <c r="B24" s="79"/>
      <c r="C24" s="79"/>
      <c r="D24" s="122"/>
      <c r="E24" s="119"/>
      <c r="F24" s="392"/>
      <c r="G24" s="79"/>
      <c r="H24" s="392"/>
      <c r="I24" s="79"/>
      <c r="J24" s="392"/>
      <c r="K24" s="79"/>
      <c r="L24" s="392"/>
      <c r="N24" s="207"/>
      <c r="O24" s="207"/>
      <c r="P24" s="207"/>
      <c r="Q24" s="207"/>
      <c r="R24" s="207"/>
      <c r="S24" s="207"/>
      <c r="T24" s="207"/>
      <c r="U24" s="4"/>
      <c r="V24" s="207"/>
      <c r="W24" s="207"/>
      <c r="X24" s="207"/>
      <c r="Y24" s="207"/>
      <c r="Z24" s="207"/>
      <c r="AA24" s="207"/>
      <c r="AC24" s="207"/>
    </row>
    <row r="25" spans="1:30" ht="15.75" customHeight="1" x14ac:dyDescent="0.2">
      <c r="A25" s="79"/>
      <c r="B25" s="79"/>
      <c r="C25" s="79"/>
      <c r="D25" s="122"/>
      <c r="E25" s="119"/>
      <c r="F25" s="419"/>
      <c r="G25" s="79"/>
      <c r="H25" s="419"/>
      <c r="I25" s="79"/>
      <c r="J25" s="419"/>
      <c r="K25" s="79"/>
      <c r="L25" s="419"/>
      <c r="N25" s="218" t="s">
        <v>492</v>
      </c>
      <c r="O25" s="215">
        <v>14</v>
      </c>
      <c r="P25" s="215">
        <v>14</v>
      </c>
      <c r="Q25" s="215">
        <v>14</v>
      </c>
      <c r="R25" s="215">
        <v>14</v>
      </c>
      <c r="S25" s="215">
        <v>14</v>
      </c>
      <c r="T25" s="215">
        <v>14</v>
      </c>
      <c r="U25" s="4"/>
      <c r="V25" s="215">
        <v>14</v>
      </c>
      <c r="W25" s="215">
        <v>14</v>
      </c>
      <c r="X25" s="215">
        <v>14</v>
      </c>
      <c r="Y25" s="215">
        <v>14</v>
      </c>
      <c r="Z25" s="215">
        <v>14</v>
      </c>
      <c r="AA25" s="215">
        <v>14</v>
      </c>
      <c r="AB25" s="4"/>
      <c r="AC25" s="215">
        <v>14</v>
      </c>
    </row>
    <row r="26" spans="1:30" ht="15.75" customHeight="1" x14ac:dyDescent="0.2">
      <c r="A26" s="48" t="s">
        <v>493</v>
      </c>
      <c r="B26" s="450">
        <v>44742</v>
      </c>
      <c r="C26" s="395"/>
      <c r="D26" s="70">
        <v>9</v>
      </c>
      <c r="E26" s="44" t="s">
        <v>140</v>
      </c>
      <c r="F26" s="139"/>
      <c r="G26" s="79"/>
      <c r="H26" s="139"/>
      <c r="I26" s="150"/>
      <c r="J26" s="139"/>
      <c r="K26" s="150"/>
      <c r="L26" s="139"/>
      <c r="N26" s="4"/>
      <c r="O26" s="219"/>
      <c r="P26" s="219"/>
      <c r="Q26" s="219"/>
      <c r="R26" s="219"/>
      <c r="S26" s="219"/>
      <c r="T26" s="219"/>
      <c r="U26" s="4"/>
      <c r="V26" s="219"/>
      <c r="W26" s="219"/>
      <c r="X26" s="219"/>
      <c r="Y26" s="219"/>
      <c r="Z26" s="219"/>
      <c r="AA26" s="219"/>
      <c r="AC26" s="219"/>
      <c r="AD26" s="1"/>
    </row>
    <row r="27" spans="1:30" ht="15.75" customHeight="1" x14ac:dyDescent="0.2">
      <c r="A27" s="388" t="s">
        <v>494</v>
      </c>
      <c r="B27" s="388"/>
      <c r="C27" s="388"/>
      <c r="D27" s="122"/>
      <c r="E27" s="119"/>
      <c r="F27" s="149"/>
      <c r="G27" s="79"/>
      <c r="H27" s="149"/>
      <c r="I27" s="150"/>
      <c r="J27" s="149"/>
      <c r="K27" s="150"/>
      <c r="L27" s="149"/>
      <c r="N27" s="4"/>
      <c r="O27" s="4"/>
      <c r="P27" s="4"/>
      <c r="Q27" s="4"/>
      <c r="R27" s="4"/>
      <c r="S27" s="4"/>
      <c r="T27" s="4"/>
      <c r="U27" s="4"/>
      <c r="V27" s="4"/>
      <c r="W27" s="4"/>
      <c r="X27" s="4"/>
      <c r="Y27" s="4"/>
      <c r="Z27" s="4"/>
      <c r="AA27" s="4"/>
      <c r="AC27" s="4"/>
    </row>
    <row r="28" spans="1:30" ht="34.15" customHeight="1" x14ac:dyDescent="0.2">
      <c r="A28" s="461" t="s">
        <v>495</v>
      </c>
      <c r="B28" s="461"/>
      <c r="C28" s="461"/>
      <c r="D28" s="70">
        <v>10</v>
      </c>
      <c r="E28" s="119"/>
      <c r="F28" s="138"/>
      <c r="G28" s="79"/>
      <c r="H28" s="138"/>
      <c r="I28" s="150"/>
      <c r="J28" s="138"/>
      <c r="K28" s="150"/>
      <c r="L28" s="138"/>
      <c r="N28" s="208" t="s">
        <v>496</v>
      </c>
      <c r="O28" s="454">
        <v>15</v>
      </c>
      <c r="P28" s="455"/>
      <c r="Q28" s="455"/>
      <c r="R28" s="455"/>
      <c r="S28" s="455"/>
      <c r="T28" s="455"/>
      <c r="U28" s="4"/>
      <c r="V28" s="1"/>
      <c r="W28" s="4"/>
      <c r="X28" s="4"/>
      <c r="Y28" s="4"/>
      <c r="Z28" s="4"/>
      <c r="AA28" s="202" t="s">
        <v>497</v>
      </c>
      <c r="AB28" s="454">
        <v>16</v>
      </c>
      <c r="AC28" s="455"/>
    </row>
    <row r="29" spans="1:30" ht="15.75" customHeight="1" x14ac:dyDescent="0.2">
      <c r="A29" s="227"/>
      <c r="B29" s="79"/>
      <c r="C29" s="79"/>
      <c r="D29" s="122"/>
      <c r="E29" s="119"/>
      <c r="F29" s="149"/>
      <c r="G29" s="79"/>
      <c r="H29" s="149"/>
      <c r="I29" s="150"/>
      <c r="J29" s="149"/>
      <c r="K29" s="150"/>
      <c r="L29" s="149"/>
      <c r="O29" s="23"/>
      <c r="P29" s="23"/>
      <c r="Q29" s="23"/>
      <c r="R29" s="23"/>
      <c r="S29" s="23"/>
      <c r="T29" s="23"/>
      <c r="AB29" s="23"/>
      <c r="AC29" s="23"/>
    </row>
    <row r="30" spans="1:30" ht="34.15" customHeight="1" x14ac:dyDescent="0.2">
      <c r="A30" s="388" t="s">
        <v>498</v>
      </c>
      <c r="B30" s="449"/>
      <c r="C30" s="449"/>
      <c r="D30" s="70">
        <v>11</v>
      </c>
      <c r="E30" s="44"/>
      <c r="F30" s="138"/>
      <c r="G30" s="79"/>
      <c r="H30" s="138"/>
      <c r="I30" s="150"/>
      <c r="J30" s="138"/>
      <c r="K30" s="150"/>
      <c r="L30" s="138"/>
    </row>
    <row r="31" spans="1:30" ht="24.2" customHeight="1" x14ac:dyDescent="0.2">
      <c r="A31" s="383" t="s">
        <v>499</v>
      </c>
      <c r="B31" s="383"/>
      <c r="C31" s="383"/>
      <c r="D31" s="70">
        <v>12</v>
      </c>
      <c r="E31" s="44"/>
      <c r="F31" s="139"/>
      <c r="G31" s="79"/>
      <c r="H31" s="139"/>
      <c r="I31" s="150"/>
      <c r="J31" s="139"/>
      <c r="K31" s="150"/>
      <c r="L31" s="139"/>
    </row>
    <row r="32" spans="1:30" ht="24.2" customHeight="1" x14ac:dyDescent="0.2">
      <c r="A32" s="388" t="s">
        <v>479</v>
      </c>
      <c r="B32" s="388"/>
      <c r="C32" s="388"/>
      <c r="D32" s="70">
        <v>13</v>
      </c>
      <c r="E32" s="44"/>
      <c r="F32" s="139"/>
      <c r="G32" s="79"/>
      <c r="H32" s="139"/>
      <c r="I32" s="150"/>
      <c r="J32" s="139"/>
      <c r="K32" s="150"/>
      <c r="L32" s="139"/>
    </row>
    <row r="33" spans="1:12" ht="14.1" customHeight="1" x14ac:dyDescent="0.2">
      <c r="A33" s="48" t="s">
        <v>500</v>
      </c>
      <c r="B33" s="450">
        <v>45107</v>
      </c>
      <c r="C33" s="395"/>
      <c r="D33" s="70">
        <v>14</v>
      </c>
      <c r="E33" s="44" t="s">
        <v>140</v>
      </c>
      <c r="F33" s="220">
        <v>0</v>
      </c>
      <c r="G33" s="79"/>
      <c r="H33" s="220">
        <v>0</v>
      </c>
      <c r="I33" s="150"/>
      <c r="J33" s="220">
        <v>0</v>
      </c>
      <c r="K33" s="150"/>
      <c r="L33" s="220">
        <v>0</v>
      </c>
    </row>
    <row r="34" spans="1:12" ht="15" customHeight="1" x14ac:dyDescent="0.2">
      <c r="A34" s="79"/>
      <c r="B34" s="79"/>
      <c r="C34" s="79"/>
      <c r="D34" s="122"/>
      <c r="E34" s="119"/>
      <c r="F34" s="86"/>
      <c r="G34" s="79"/>
      <c r="H34" s="86"/>
      <c r="I34" s="79"/>
      <c r="J34" s="86"/>
      <c r="K34" s="79"/>
      <c r="L34" s="86"/>
    </row>
    <row r="35" spans="1:12" ht="15" customHeight="1" x14ac:dyDescent="0.2">
      <c r="A35" s="79"/>
      <c r="B35" s="79"/>
      <c r="C35" s="79"/>
      <c r="D35" s="122"/>
      <c r="E35" s="119"/>
      <c r="F35" s="79"/>
      <c r="G35" s="79"/>
      <c r="H35" s="79"/>
      <c r="I35" s="79"/>
      <c r="J35" s="79"/>
      <c r="K35" s="79"/>
      <c r="L35" s="79"/>
    </row>
    <row r="36" spans="1:12" ht="15" customHeight="1" x14ac:dyDescent="0.2">
      <c r="A36" s="79"/>
      <c r="B36" s="79"/>
      <c r="C36" s="79"/>
      <c r="D36" s="122"/>
      <c r="E36" s="119"/>
      <c r="F36" s="79"/>
      <c r="G36" s="79"/>
      <c r="H36" s="79"/>
      <c r="I36" s="79"/>
      <c r="J36" s="79"/>
      <c r="K36" s="79"/>
      <c r="L36" s="79"/>
    </row>
    <row r="37" spans="1:12" ht="15" customHeight="1" x14ac:dyDescent="0.2">
      <c r="A37" s="378" t="s">
        <v>63</v>
      </c>
      <c r="B37" s="378"/>
      <c r="C37" s="79"/>
      <c r="D37" s="122"/>
      <c r="E37" s="119"/>
      <c r="F37" s="79"/>
      <c r="G37" s="79"/>
      <c r="H37" s="79"/>
      <c r="I37" s="79"/>
      <c r="J37" s="79"/>
      <c r="K37" s="79"/>
      <c r="L37" s="79"/>
    </row>
    <row r="38" spans="1:12" ht="14.1" customHeight="1" x14ac:dyDescent="0.2">
      <c r="A38" s="378"/>
      <c r="B38" s="378"/>
      <c r="C38" s="379">
        <v>15</v>
      </c>
      <c r="D38" s="380"/>
      <c r="E38" s="380"/>
      <c r="F38" s="380"/>
      <c r="G38" s="380"/>
      <c r="H38" s="380"/>
      <c r="I38" s="79"/>
      <c r="J38" s="377" t="s">
        <v>64</v>
      </c>
      <c r="K38" s="377"/>
      <c r="L38" s="76">
        <v>16</v>
      </c>
    </row>
    <row r="39" spans="1:12" ht="15" customHeight="1" x14ac:dyDescent="0.2">
      <c r="C39" s="23"/>
      <c r="D39" s="23"/>
      <c r="E39" s="23"/>
      <c r="F39" s="23"/>
      <c r="G39" s="23"/>
      <c r="H39" s="23"/>
      <c r="L39" s="23"/>
    </row>
    <row r="40" spans="1:12" ht="15" customHeight="1" x14ac:dyDescent="0.2"/>
    <row r="41" spans="1:12" ht="15" customHeight="1" x14ac:dyDescent="0.2"/>
    <row r="42" spans="1:12" ht="15" customHeight="1" x14ac:dyDescent="0.2"/>
    <row r="43" spans="1:12" ht="15" customHeight="1" x14ac:dyDescent="0.2"/>
    <row r="44" spans="1:12" ht="15" customHeight="1" x14ac:dyDescent="0.2"/>
    <row r="45" spans="1:12" ht="15" customHeight="1" x14ac:dyDescent="0.2"/>
    <row r="46" spans="1:12" ht="15" customHeight="1" x14ac:dyDescent="0.2"/>
    <row r="47" spans="1:12" ht="15" customHeight="1" x14ac:dyDescent="0.2"/>
  </sheetData>
  <mergeCells count="71">
    <mergeCell ref="O19:T19"/>
    <mergeCell ref="A10:L10"/>
    <mergeCell ref="A15:C15"/>
    <mergeCell ref="A16:C16"/>
    <mergeCell ref="A2:L2"/>
    <mergeCell ref="J5:K5"/>
    <mergeCell ref="I7:K7"/>
    <mergeCell ref="I6:K6"/>
    <mergeCell ref="A6:B6"/>
    <mergeCell ref="A7:B7"/>
    <mergeCell ref="C6:G6"/>
    <mergeCell ref="C7:G7"/>
    <mergeCell ref="A3:L3"/>
    <mergeCell ref="A4:L4"/>
    <mergeCell ref="P12:P13"/>
    <mergeCell ref="A17:L17"/>
    <mergeCell ref="F12:F14"/>
    <mergeCell ref="H12:H14"/>
    <mergeCell ref="N12:N13"/>
    <mergeCell ref="A28:C28"/>
    <mergeCell ref="F23:F25"/>
    <mergeCell ref="H23:H25"/>
    <mergeCell ref="J23:J25"/>
    <mergeCell ref="F21:H21"/>
    <mergeCell ref="F22:H22"/>
    <mergeCell ref="B26:C26"/>
    <mergeCell ref="A27:C27"/>
    <mergeCell ref="J22:L22"/>
    <mergeCell ref="L23:L25"/>
    <mergeCell ref="R20:R21"/>
    <mergeCell ref="S20:S21"/>
    <mergeCell ref="A20:L20"/>
    <mergeCell ref="X20:X21"/>
    <mergeCell ref="W20:W21"/>
    <mergeCell ref="Q20:Q21"/>
    <mergeCell ref="N20:N21"/>
    <mergeCell ref="P20:P21"/>
    <mergeCell ref="V19:AA19"/>
    <mergeCell ref="Z20:Z21"/>
    <mergeCell ref="Y20:Y21"/>
    <mergeCell ref="AC11:AC12"/>
    <mergeCell ref="Z12:Z13"/>
    <mergeCell ref="Y12:Y13"/>
    <mergeCell ref="O4:Z4"/>
    <mergeCell ref="O3:Z3"/>
    <mergeCell ref="O2:Z2"/>
    <mergeCell ref="Z7:AA7"/>
    <mergeCell ref="Z6:AA6"/>
    <mergeCell ref="AB7:AC7"/>
    <mergeCell ref="AB6:AC6"/>
    <mergeCell ref="AB5:AC5"/>
    <mergeCell ref="AB28:AC28"/>
    <mergeCell ref="O28:T28"/>
    <mergeCell ref="O6:X6"/>
    <mergeCell ref="O7:X7"/>
    <mergeCell ref="Q12:Q13"/>
    <mergeCell ref="R12:R13"/>
    <mergeCell ref="S12:S13"/>
    <mergeCell ref="O11:T11"/>
    <mergeCell ref="O9:Z9"/>
    <mergeCell ref="W12:W13"/>
    <mergeCell ref="V11:AA11"/>
    <mergeCell ref="X12:X13"/>
    <mergeCell ref="AC19:AC20"/>
    <mergeCell ref="J38:K38"/>
    <mergeCell ref="C38:H38"/>
    <mergeCell ref="A31:C31"/>
    <mergeCell ref="A30:C30"/>
    <mergeCell ref="A32:C32"/>
    <mergeCell ref="A37:B38"/>
    <mergeCell ref="B33:C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61"/>
  <sheetViews>
    <sheetView showRuler="0" workbookViewId="0"/>
  </sheetViews>
  <sheetFormatPr defaultColWidth="13.140625" defaultRowHeight="12.75" x14ac:dyDescent="0.2"/>
  <cols>
    <col min="1" max="1" width="21.85546875" customWidth="1"/>
    <col min="2" max="2" width="7.85546875" customWidth="1"/>
    <col min="3" max="3" width="17.85546875" customWidth="1"/>
    <col min="4" max="4" width="2.42578125" customWidth="1"/>
    <col min="5" max="5" width="20" customWidth="1"/>
    <col min="6" max="6" width="2.42578125" customWidth="1"/>
    <col min="7" max="7" width="33.140625" customWidth="1"/>
    <col min="8" max="8" width="2.5703125" customWidth="1"/>
    <col min="9" max="9" width="16.85546875" customWidth="1"/>
    <col min="10" max="11" width="8.42578125" customWidth="1"/>
  </cols>
  <sheetData>
    <row r="1" spans="1:11" ht="13.35" customHeight="1" x14ac:dyDescent="0.2">
      <c r="A1" s="42" t="s">
        <v>501</v>
      </c>
      <c r="B1" s="75"/>
      <c r="C1" s="75"/>
      <c r="D1" s="75"/>
      <c r="E1" s="75"/>
      <c r="F1" s="75"/>
      <c r="G1" s="75"/>
      <c r="H1" s="75"/>
      <c r="I1" s="3" t="s">
        <v>1</v>
      </c>
      <c r="J1" s="79"/>
      <c r="K1" s="79"/>
    </row>
    <row r="2" spans="1:11" ht="13.35" customHeight="1" x14ac:dyDescent="0.2">
      <c r="A2" s="397" t="s">
        <v>2</v>
      </c>
      <c r="B2" s="397"/>
      <c r="C2" s="397"/>
      <c r="D2" s="397"/>
      <c r="E2" s="397"/>
      <c r="F2" s="397"/>
      <c r="G2" s="397"/>
      <c r="H2" s="397"/>
      <c r="I2" s="397"/>
      <c r="J2" s="79"/>
      <c r="K2" s="79"/>
    </row>
    <row r="3" spans="1:11" ht="13.35" customHeight="1" x14ac:dyDescent="0.2">
      <c r="A3" s="397" t="s">
        <v>3</v>
      </c>
      <c r="B3" s="397"/>
      <c r="C3" s="397"/>
      <c r="D3" s="397"/>
      <c r="E3" s="397"/>
      <c r="F3" s="397"/>
      <c r="G3" s="397"/>
      <c r="H3" s="397"/>
      <c r="I3" s="397"/>
      <c r="J3" s="79"/>
      <c r="K3" s="79"/>
    </row>
    <row r="4" spans="1:11" ht="17.45" customHeight="1" x14ac:dyDescent="0.25">
      <c r="A4" s="394" t="s">
        <v>502</v>
      </c>
      <c r="B4" s="394"/>
      <c r="C4" s="394"/>
      <c r="D4" s="394"/>
      <c r="E4" s="394"/>
      <c r="F4" s="394"/>
      <c r="G4" s="394"/>
      <c r="H4" s="394"/>
      <c r="I4" s="394"/>
      <c r="J4" s="79"/>
      <c r="K4" s="79"/>
    </row>
    <row r="5" spans="1:11" ht="16.7" customHeight="1" x14ac:dyDescent="0.2">
      <c r="A5" s="79"/>
      <c r="B5" s="79"/>
      <c r="C5" s="79"/>
      <c r="D5" s="79"/>
      <c r="E5" s="79"/>
      <c r="F5" s="79"/>
      <c r="G5" s="396" t="s">
        <v>5</v>
      </c>
      <c r="H5" s="396"/>
      <c r="I5" s="76">
        <v>1</v>
      </c>
      <c r="J5" s="79"/>
      <c r="K5" s="79"/>
    </row>
    <row r="6" spans="1:11" ht="30" customHeight="1" x14ac:dyDescent="0.2">
      <c r="A6" s="48" t="s">
        <v>7</v>
      </c>
      <c r="B6" s="379">
        <v>2</v>
      </c>
      <c r="C6" s="380"/>
      <c r="D6" s="380"/>
      <c r="E6" s="380"/>
      <c r="F6" s="380"/>
      <c r="G6" s="396" t="s">
        <v>6</v>
      </c>
      <c r="H6" s="396"/>
      <c r="I6" s="50">
        <v>3</v>
      </c>
      <c r="J6" s="79"/>
      <c r="K6" s="79"/>
    </row>
    <row r="7" spans="1:11" ht="30" customHeight="1" x14ac:dyDescent="0.2">
      <c r="A7" s="48" t="s">
        <v>96</v>
      </c>
      <c r="B7" s="398">
        <v>4</v>
      </c>
      <c r="C7" s="393"/>
      <c r="D7" s="393"/>
      <c r="E7" s="393"/>
      <c r="F7" s="393"/>
      <c r="G7" s="396" t="s">
        <v>97</v>
      </c>
      <c r="H7" s="396"/>
      <c r="I7" s="50">
        <v>5</v>
      </c>
      <c r="J7" s="79"/>
      <c r="K7" s="79"/>
    </row>
    <row r="8" spans="1:11" ht="13.35" customHeight="1" x14ac:dyDescent="0.2">
      <c r="A8" s="80"/>
      <c r="B8" s="143"/>
      <c r="C8" s="81"/>
      <c r="D8" s="81"/>
      <c r="E8" s="81"/>
      <c r="F8" s="81"/>
      <c r="G8" s="82"/>
      <c r="H8" s="83"/>
      <c r="I8" s="84"/>
      <c r="J8" s="79"/>
      <c r="K8" s="79"/>
    </row>
    <row r="9" spans="1:11" ht="13.35" customHeight="1" x14ac:dyDescent="0.2">
      <c r="A9" s="197"/>
      <c r="B9" s="197"/>
      <c r="C9" s="86"/>
      <c r="D9" s="86"/>
      <c r="E9" s="86"/>
      <c r="F9" s="86"/>
      <c r="G9" s="86"/>
      <c r="H9" s="86"/>
      <c r="I9" s="86"/>
      <c r="J9" s="79"/>
      <c r="K9" s="79"/>
    </row>
    <row r="10" spans="1:11" ht="13.35" customHeight="1" x14ac:dyDescent="0.2">
      <c r="A10" s="383" t="s">
        <v>503</v>
      </c>
      <c r="B10" s="383"/>
      <c r="C10" s="383"/>
      <c r="D10" s="383"/>
      <c r="E10" s="383"/>
      <c r="F10" s="383"/>
      <c r="G10" s="383"/>
      <c r="H10" s="383"/>
      <c r="I10" s="383"/>
      <c r="J10" s="79"/>
      <c r="K10" s="79"/>
    </row>
    <row r="11" spans="1:11" ht="13.35" customHeight="1" x14ac:dyDescent="0.2">
      <c r="A11" s="383"/>
      <c r="B11" s="383"/>
      <c r="C11" s="383"/>
      <c r="D11" s="383"/>
      <c r="E11" s="383"/>
      <c r="F11" s="383"/>
      <c r="G11" s="383"/>
      <c r="H11" s="383"/>
      <c r="I11" s="383"/>
      <c r="J11" s="79"/>
      <c r="K11" s="79"/>
    </row>
    <row r="12" spans="1:11" ht="13.35" customHeight="1" x14ac:dyDescent="0.2">
      <c r="A12" s="79"/>
      <c r="B12" s="79"/>
      <c r="C12" s="79"/>
      <c r="D12" s="79"/>
      <c r="E12" s="79"/>
      <c r="F12" s="79"/>
      <c r="G12" s="79"/>
      <c r="H12" s="79"/>
      <c r="I12" s="79"/>
      <c r="J12" s="79"/>
      <c r="K12" s="79"/>
    </row>
    <row r="13" spans="1:11" ht="13.35" customHeight="1" x14ac:dyDescent="0.2">
      <c r="A13" s="464" t="s">
        <v>504</v>
      </c>
      <c r="B13" s="464"/>
      <c r="C13" s="464"/>
      <c r="D13" s="464"/>
      <c r="E13" s="464"/>
      <c r="F13" s="464"/>
      <c r="G13" s="464"/>
      <c r="H13" s="464"/>
      <c r="I13" s="464"/>
      <c r="J13" s="79"/>
      <c r="K13" s="79"/>
    </row>
    <row r="14" spans="1:11" ht="13.35" customHeight="1" x14ac:dyDescent="0.2">
      <c r="A14" s="66"/>
      <c r="B14" s="66"/>
      <c r="C14" s="79"/>
      <c r="D14" s="79"/>
      <c r="E14" s="79"/>
      <c r="F14" s="79"/>
      <c r="G14" s="79"/>
      <c r="H14" s="44"/>
      <c r="I14" s="79"/>
      <c r="J14" s="79"/>
      <c r="K14" s="79"/>
    </row>
    <row r="15" spans="1:11" ht="13.35" customHeight="1" x14ac:dyDescent="0.2">
      <c r="A15" s="383" t="s">
        <v>505</v>
      </c>
      <c r="B15" s="383"/>
      <c r="C15" s="449"/>
      <c r="D15" s="449"/>
      <c r="E15" s="449"/>
      <c r="F15" s="66"/>
      <c r="G15" s="66"/>
      <c r="H15" s="66"/>
      <c r="I15" s="66"/>
      <c r="J15" s="44"/>
      <c r="K15" s="66"/>
    </row>
    <row r="16" spans="1:11" ht="13.35" customHeight="1" x14ac:dyDescent="0.2">
      <c r="A16" s="392" t="s">
        <v>506</v>
      </c>
      <c r="B16" s="392"/>
      <c r="C16" s="392"/>
      <c r="D16" s="44"/>
      <c r="E16" s="44"/>
      <c r="F16" s="66"/>
      <c r="G16" s="44"/>
      <c r="H16" s="66"/>
      <c r="I16" s="79"/>
      <c r="J16" s="79"/>
      <c r="K16" s="79"/>
    </row>
    <row r="17" spans="1:11" ht="13.35" customHeight="1" x14ac:dyDescent="0.2">
      <c r="A17" s="419" t="s">
        <v>507</v>
      </c>
      <c r="B17" s="419"/>
      <c r="C17" s="419"/>
      <c r="D17" s="44"/>
      <c r="E17" s="52" t="s">
        <v>508</v>
      </c>
      <c r="F17" s="79"/>
      <c r="G17" s="52" t="s">
        <v>509</v>
      </c>
      <c r="H17" s="79"/>
      <c r="I17" s="52" t="s">
        <v>510</v>
      </c>
      <c r="J17" s="79"/>
      <c r="K17" s="79"/>
    </row>
    <row r="18" spans="1:11" ht="13.35" customHeight="1" x14ac:dyDescent="0.2">
      <c r="A18" s="398">
        <v>6</v>
      </c>
      <c r="B18" s="393"/>
      <c r="C18" s="393"/>
      <c r="D18" s="122"/>
      <c r="E18" s="50">
        <v>7</v>
      </c>
      <c r="F18" s="124"/>
      <c r="G18" s="50">
        <v>8</v>
      </c>
      <c r="H18" s="44" t="s">
        <v>140</v>
      </c>
      <c r="I18" s="50">
        <v>9</v>
      </c>
      <c r="J18" s="79"/>
      <c r="K18" s="79"/>
    </row>
    <row r="19" spans="1:11" ht="13.35" customHeight="1" x14ac:dyDescent="0.2">
      <c r="A19" s="393"/>
      <c r="B19" s="393"/>
      <c r="C19" s="393"/>
      <c r="D19" s="79"/>
      <c r="E19" s="51"/>
      <c r="F19" s="79"/>
      <c r="G19" s="139"/>
      <c r="H19" s="44"/>
      <c r="I19" s="139"/>
      <c r="J19" s="79"/>
      <c r="K19" s="79"/>
    </row>
    <row r="20" spans="1:11" ht="13.35" customHeight="1" x14ac:dyDescent="0.2">
      <c r="A20" s="393"/>
      <c r="B20" s="393"/>
      <c r="C20" s="393"/>
      <c r="D20" s="79"/>
      <c r="E20" s="51"/>
      <c r="F20" s="79"/>
      <c r="G20" s="139"/>
      <c r="H20" s="79"/>
      <c r="I20" s="139"/>
      <c r="J20" s="79"/>
      <c r="K20" s="79"/>
    </row>
    <row r="21" spans="1:11" ht="13.35" customHeight="1" x14ac:dyDescent="0.2">
      <c r="A21" s="106"/>
      <c r="B21" s="106"/>
      <c r="C21" s="127"/>
      <c r="D21" s="122"/>
      <c r="E21" s="106"/>
      <c r="F21" s="79"/>
      <c r="G21" s="178" t="s">
        <v>511</v>
      </c>
      <c r="H21" s="44" t="s">
        <v>140</v>
      </c>
      <c r="I21" s="50">
        <v>10</v>
      </c>
      <c r="J21" s="79"/>
      <c r="K21" s="79"/>
    </row>
    <row r="22" spans="1:11" ht="13.35" customHeight="1" x14ac:dyDescent="0.2">
      <c r="A22" s="383" t="s">
        <v>512</v>
      </c>
      <c r="B22" s="383"/>
      <c r="C22" s="449"/>
      <c r="D22" s="449"/>
      <c r="E22" s="449"/>
      <c r="F22" s="79"/>
      <c r="G22" s="79"/>
      <c r="H22" s="79"/>
      <c r="I22" s="149"/>
      <c r="J22" s="79"/>
      <c r="K22" s="79"/>
    </row>
    <row r="23" spans="1:11" ht="13.35" customHeight="1" x14ac:dyDescent="0.2">
      <c r="A23" s="392" t="s">
        <v>506</v>
      </c>
      <c r="B23" s="392"/>
      <c r="C23" s="392"/>
      <c r="D23" s="44"/>
      <c r="E23" s="44"/>
      <c r="F23" s="79"/>
      <c r="G23" s="44"/>
      <c r="H23" s="79"/>
      <c r="I23" s="150"/>
      <c r="J23" s="79"/>
      <c r="K23" s="79"/>
    </row>
    <row r="24" spans="1:11" ht="13.35" customHeight="1" x14ac:dyDescent="0.2">
      <c r="A24" s="419" t="s">
        <v>507</v>
      </c>
      <c r="B24" s="419"/>
      <c r="C24" s="419"/>
      <c r="D24" s="44"/>
      <c r="E24" s="52" t="s">
        <v>508</v>
      </c>
      <c r="F24" s="79"/>
      <c r="G24" s="52" t="s">
        <v>509</v>
      </c>
      <c r="H24" s="79"/>
      <c r="I24" s="186" t="s">
        <v>510</v>
      </c>
      <c r="J24" s="79"/>
      <c r="K24" s="79"/>
    </row>
    <row r="25" spans="1:11" ht="13.35" customHeight="1" x14ac:dyDescent="0.2">
      <c r="A25" s="398">
        <v>6</v>
      </c>
      <c r="B25" s="393"/>
      <c r="C25" s="393"/>
      <c r="D25" s="122"/>
      <c r="E25" s="50">
        <v>7</v>
      </c>
      <c r="F25" s="124"/>
      <c r="G25" s="50">
        <v>8</v>
      </c>
      <c r="H25" s="44" t="s">
        <v>140</v>
      </c>
      <c r="I25" s="50">
        <v>9</v>
      </c>
      <c r="J25" s="79"/>
      <c r="K25" s="79"/>
    </row>
    <row r="26" spans="1:11" ht="13.35" customHeight="1" x14ac:dyDescent="0.2">
      <c r="A26" s="393"/>
      <c r="B26" s="393"/>
      <c r="C26" s="393"/>
      <c r="D26" s="79"/>
      <c r="E26" s="51"/>
      <c r="F26" s="79"/>
      <c r="G26" s="139"/>
      <c r="H26" s="44"/>
      <c r="I26" s="139"/>
      <c r="J26" s="79"/>
      <c r="K26" s="79"/>
    </row>
    <row r="27" spans="1:11" ht="13.35" customHeight="1" x14ac:dyDescent="0.2">
      <c r="A27" s="393"/>
      <c r="B27" s="393"/>
      <c r="C27" s="393"/>
      <c r="D27" s="79"/>
      <c r="E27" s="51"/>
      <c r="F27" s="79"/>
      <c r="G27" s="139"/>
      <c r="H27" s="79"/>
      <c r="I27" s="139"/>
      <c r="J27" s="79"/>
      <c r="K27" s="79"/>
    </row>
    <row r="28" spans="1:11" ht="13.35" customHeight="1" x14ac:dyDescent="0.2">
      <c r="A28" s="106"/>
      <c r="B28" s="106"/>
      <c r="C28" s="127"/>
      <c r="D28" s="122"/>
      <c r="E28" s="106"/>
      <c r="F28" s="79"/>
      <c r="G28" s="178" t="s">
        <v>511</v>
      </c>
      <c r="H28" s="44" t="s">
        <v>140</v>
      </c>
      <c r="I28" s="50">
        <v>10</v>
      </c>
      <c r="J28" s="79"/>
      <c r="K28" s="79"/>
    </row>
    <row r="29" spans="1:11" ht="13.35" customHeight="1" x14ac:dyDescent="0.2">
      <c r="A29" s="79"/>
      <c r="B29" s="79"/>
      <c r="C29" s="122"/>
      <c r="D29" s="122"/>
      <c r="E29" s="122"/>
      <c r="F29" s="79"/>
      <c r="G29" s="79"/>
      <c r="H29" s="79"/>
      <c r="I29" s="106"/>
      <c r="J29" s="79"/>
      <c r="K29" s="79"/>
    </row>
    <row r="30" spans="1:11" ht="13.35" customHeight="1" x14ac:dyDescent="0.2">
      <c r="A30" s="464" t="s">
        <v>513</v>
      </c>
      <c r="B30" s="464"/>
      <c r="C30" s="464"/>
      <c r="D30" s="464"/>
      <c r="E30" s="464"/>
      <c r="F30" s="464"/>
      <c r="G30" s="464"/>
      <c r="H30" s="464"/>
      <c r="I30" s="464"/>
      <c r="J30" s="79"/>
      <c r="K30" s="79"/>
    </row>
    <row r="31" spans="1:11" ht="13.35" customHeight="1" x14ac:dyDescent="0.2">
      <c r="A31" s="66"/>
      <c r="B31" s="66"/>
      <c r="C31" s="79"/>
      <c r="D31" s="79"/>
      <c r="E31" s="79"/>
      <c r="F31" s="44"/>
      <c r="G31" s="79"/>
      <c r="H31" s="79"/>
      <c r="I31" s="79"/>
      <c r="J31" s="79"/>
      <c r="K31" s="79"/>
    </row>
    <row r="32" spans="1:11" ht="13.35" customHeight="1" x14ac:dyDescent="0.2">
      <c r="A32" s="383" t="s">
        <v>505</v>
      </c>
      <c r="B32" s="383"/>
      <c r="C32" s="449"/>
      <c r="D32" s="449"/>
      <c r="E32" s="449"/>
      <c r="F32" s="66"/>
      <c r="G32" s="66"/>
      <c r="H32" s="79"/>
      <c r="I32" s="79"/>
      <c r="J32" s="79"/>
      <c r="K32" s="79"/>
    </row>
    <row r="33" spans="1:11" ht="13.35" customHeight="1" x14ac:dyDescent="0.2">
      <c r="A33" s="392" t="s">
        <v>506</v>
      </c>
      <c r="B33" s="392"/>
      <c r="C33" s="392"/>
      <c r="D33" s="44"/>
      <c r="E33" s="44"/>
      <c r="F33" s="66"/>
      <c r="G33" s="44"/>
      <c r="H33" s="79"/>
      <c r="I33" s="79"/>
      <c r="J33" s="79"/>
      <c r="K33" s="79"/>
    </row>
    <row r="34" spans="1:11" ht="13.35" customHeight="1" x14ac:dyDescent="0.2">
      <c r="A34" s="419" t="s">
        <v>507</v>
      </c>
      <c r="B34" s="419"/>
      <c r="C34" s="419"/>
      <c r="D34" s="44"/>
      <c r="E34" s="52" t="s">
        <v>508</v>
      </c>
      <c r="F34" s="79"/>
      <c r="G34" s="52" t="s">
        <v>509</v>
      </c>
      <c r="H34" s="79"/>
      <c r="I34" s="186" t="s">
        <v>510</v>
      </c>
      <c r="J34" s="79"/>
      <c r="K34" s="79"/>
    </row>
    <row r="35" spans="1:11" ht="13.35" customHeight="1" x14ac:dyDescent="0.2">
      <c r="A35" s="398">
        <v>6</v>
      </c>
      <c r="B35" s="393"/>
      <c r="C35" s="393"/>
      <c r="D35" s="122"/>
      <c r="E35" s="50">
        <v>7</v>
      </c>
      <c r="F35" s="124"/>
      <c r="G35" s="50">
        <v>8</v>
      </c>
      <c r="H35" s="44" t="s">
        <v>140</v>
      </c>
      <c r="I35" s="50">
        <v>9</v>
      </c>
      <c r="J35" s="79"/>
      <c r="K35" s="79"/>
    </row>
    <row r="36" spans="1:11" ht="13.35" customHeight="1" x14ac:dyDescent="0.2">
      <c r="A36" s="393"/>
      <c r="B36" s="393"/>
      <c r="C36" s="393"/>
      <c r="D36" s="79"/>
      <c r="E36" s="51"/>
      <c r="F36" s="79"/>
      <c r="G36" s="139"/>
      <c r="H36" s="44"/>
      <c r="I36" s="139"/>
      <c r="J36" s="79"/>
      <c r="K36" s="79"/>
    </row>
    <row r="37" spans="1:11" ht="13.35" customHeight="1" x14ac:dyDescent="0.2">
      <c r="A37" s="393"/>
      <c r="B37" s="393"/>
      <c r="C37" s="393"/>
      <c r="D37" s="79"/>
      <c r="E37" s="51"/>
      <c r="F37" s="79"/>
      <c r="G37" s="139"/>
      <c r="H37" s="79"/>
      <c r="I37" s="139"/>
      <c r="J37" s="79"/>
      <c r="K37" s="79"/>
    </row>
    <row r="38" spans="1:11" ht="13.35" customHeight="1" x14ac:dyDescent="0.2">
      <c r="A38" s="106"/>
      <c r="B38" s="106"/>
      <c r="C38" s="127"/>
      <c r="D38" s="122"/>
      <c r="E38" s="106"/>
      <c r="F38" s="79"/>
      <c r="G38" s="178" t="s">
        <v>511</v>
      </c>
      <c r="H38" s="44" t="s">
        <v>140</v>
      </c>
      <c r="I38" s="50">
        <v>10</v>
      </c>
      <c r="J38" s="79"/>
      <c r="K38" s="79"/>
    </row>
    <row r="39" spans="1:11" ht="13.35" customHeight="1" x14ac:dyDescent="0.2">
      <c r="A39" s="383" t="s">
        <v>512</v>
      </c>
      <c r="B39" s="383"/>
      <c r="C39" s="449"/>
      <c r="D39" s="449"/>
      <c r="E39" s="449"/>
      <c r="F39" s="79"/>
      <c r="G39" s="79"/>
      <c r="H39" s="79"/>
      <c r="I39" s="106"/>
      <c r="J39" s="79"/>
      <c r="K39" s="79"/>
    </row>
    <row r="40" spans="1:11" ht="13.35" customHeight="1" x14ac:dyDescent="0.2">
      <c r="A40" s="392" t="s">
        <v>506</v>
      </c>
      <c r="B40" s="392"/>
      <c r="C40" s="392"/>
      <c r="D40" s="44"/>
      <c r="E40" s="44"/>
      <c r="F40" s="79"/>
      <c r="G40" s="44"/>
      <c r="H40" s="79"/>
      <c r="I40" s="79"/>
      <c r="J40" s="79"/>
      <c r="K40" s="79"/>
    </row>
    <row r="41" spans="1:11" ht="13.35" customHeight="1" x14ac:dyDescent="0.2">
      <c r="A41" s="419" t="s">
        <v>507</v>
      </c>
      <c r="B41" s="419"/>
      <c r="C41" s="419"/>
      <c r="D41" s="44"/>
      <c r="E41" s="52" t="s">
        <v>508</v>
      </c>
      <c r="F41" s="79"/>
      <c r="G41" s="52" t="s">
        <v>509</v>
      </c>
      <c r="H41" s="44" t="s">
        <v>140</v>
      </c>
      <c r="I41" s="186" t="s">
        <v>510</v>
      </c>
      <c r="J41" s="79"/>
      <c r="K41" s="79"/>
    </row>
    <row r="42" spans="1:11" ht="13.35" customHeight="1" x14ac:dyDescent="0.2">
      <c r="A42" s="398">
        <v>6</v>
      </c>
      <c r="B42" s="393"/>
      <c r="C42" s="393"/>
      <c r="E42" s="50">
        <v>7</v>
      </c>
      <c r="F42" s="124"/>
      <c r="G42" s="50">
        <v>8</v>
      </c>
      <c r="H42" s="44" t="s">
        <v>140</v>
      </c>
      <c r="I42" s="50">
        <v>9</v>
      </c>
      <c r="J42" s="79"/>
      <c r="K42" s="79"/>
    </row>
    <row r="43" spans="1:11" ht="13.35" customHeight="1" x14ac:dyDescent="0.2">
      <c r="A43" s="393"/>
      <c r="B43" s="393"/>
      <c r="C43" s="393"/>
      <c r="D43" s="79"/>
      <c r="E43" s="51"/>
      <c r="F43" s="79"/>
      <c r="G43" s="139"/>
      <c r="H43" s="44"/>
      <c r="I43" s="139"/>
      <c r="J43" s="79"/>
      <c r="K43" s="79"/>
    </row>
    <row r="44" spans="1:11" ht="13.35" customHeight="1" x14ac:dyDescent="0.2">
      <c r="A44" s="393"/>
      <c r="B44" s="393"/>
      <c r="C44" s="393"/>
      <c r="D44" s="79"/>
      <c r="E44" s="51"/>
      <c r="F44" s="79"/>
      <c r="G44" s="139"/>
      <c r="H44" s="79"/>
      <c r="I44" s="139"/>
      <c r="J44" s="79"/>
      <c r="K44" s="79"/>
    </row>
    <row r="45" spans="1:11" ht="13.35" customHeight="1" x14ac:dyDescent="0.2">
      <c r="A45" s="106"/>
      <c r="B45" s="106"/>
      <c r="C45" s="127"/>
      <c r="D45" s="122"/>
      <c r="E45" s="106"/>
      <c r="F45" s="79"/>
      <c r="G45" s="178" t="s">
        <v>511</v>
      </c>
      <c r="H45" s="44" t="s">
        <v>140</v>
      </c>
      <c r="I45" s="50">
        <v>10</v>
      </c>
      <c r="J45" s="79"/>
      <c r="K45" s="79"/>
    </row>
    <row r="46" spans="1:11" ht="13.35" customHeight="1" x14ac:dyDescent="0.2">
      <c r="A46" s="79"/>
      <c r="B46" s="79"/>
      <c r="C46" s="79"/>
      <c r="D46" s="79"/>
      <c r="E46" s="79"/>
      <c r="F46" s="79"/>
      <c r="G46" s="79"/>
      <c r="H46" s="79"/>
      <c r="I46" s="106"/>
      <c r="J46" s="79"/>
      <c r="K46" s="79"/>
    </row>
    <row r="47" spans="1:11" ht="13.35" customHeight="1" x14ac:dyDescent="0.2">
      <c r="A47" s="464" t="s">
        <v>514</v>
      </c>
      <c r="B47" s="464"/>
      <c r="C47" s="464"/>
      <c r="D47" s="464"/>
      <c r="E47" s="464"/>
      <c r="F47" s="464"/>
      <c r="G47" s="464"/>
      <c r="H47" s="464"/>
      <c r="I47" s="464"/>
      <c r="J47" s="79"/>
      <c r="K47" s="79"/>
    </row>
    <row r="48" spans="1:11" ht="13.35" customHeight="1" x14ac:dyDescent="0.2">
      <c r="A48" s="464" t="s">
        <v>515</v>
      </c>
      <c r="B48" s="464"/>
      <c r="C48" s="464"/>
      <c r="D48" s="464"/>
      <c r="E48" s="464"/>
      <c r="F48" s="464"/>
      <c r="G48" s="464"/>
      <c r="H48" s="464"/>
      <c r="I48" s="464"/>
      <c r="J48" s="79"/>
      <c r="K48" s="79"/>
    </row>
    <row r="49" spans="1:11" ht="13.35" customHeight="1" x14ac:dyDescent="0.2">
      <c r="A49" s="66"/>
      <c r="B49" s="66"/>
      <c r="C49" s="79"/>
      <c r="D49" s="79"/>
      <c r="E49" s="79"/>
      <c r="F49" s="79"/>
      <c r="G49" s="79"/>
      <c r="H49" s="79"/>
      <c r="I49" s="79"/>
      <c r="J49" s="79"/>
      <c r="K49" s="79"/>
    </row>
    <row r="50" spans="1:11" ht="13.35" customHeight="1" x14ac:dyDescent="0.2">
      <c r="A50" s="392" t="s">
        <v>506</v>
      </c>
      <c r="B50" s="392"/>
      <c r="C50" s="392"/>
      <c r="D50" s="44"/>
      <c r="E50" s="79"/>
      <c r="F50" s="79"/>
      <c r="G50" s="79"/>
      <c r="H50" s="79"/>
      <c r="I50" s="79"/>
      <c r="J50" s="79"/>
      <c r="K50" s="79"/>
    </row>
    <row r="51" spans="1:11" ht="13.35" customHeight="1" x14ac:dyDescent="0.2">
      <c r="A51" s="419" t="s">
        <v>507</v>
      </c>
      <c r="B51" s="419"/>
      <c r="C51" s="419"/>
      <c r="D51" s="79"/>
      <c r="E51" s="52" t="s">
        <v>508</v>
      </c>
      <c r="F51" s="79"/>
      <c r="G51" s="52" t="s">
        <v>509</v>
      </c>
      <c r="H51" s="79"/>
      <c r="I51" s="52"/>
      <c r="J51" s="79"/>
      <c r="K51" s="79"/>
    </row>
    <row r="52" spans="1:11" ht="13.35" customHeight="1" x14ac:dyDescent="0.2">
      <c r="A52" s="398">
        <v>6</v>
      </c>
      <c r="B52" s="393"/>
      <c r="C52" s="393"/>
      <c r="D52" s="122"/>
      <c r="E52" s="50">
        <v>7</v>
      </c>
      <c r="F52" s="124"/>
      <c r="G52" s="50">
        <v>8</v>
      </c>
      <c r="H52" s="44" t="s">
        <v>140</v>
      </c>
      <c r="I52" s="50">
        <v>9</v>
      </c>
      <c r="J52" s="79"/>
      <c r="K52" s="79"/>
    </row>
    <row r="53" spans="1:11" ht="13.35" customHeight="1" x14ac:dyDescent="0.2">
      <c r="A53" s="393"/>
      <c r="B53" s="393"/>
      <c r="C53" s="393"/>
      <c r="D53" s="79"/>
      <c r="E53" s="51"/>
      <c r="F53" s="79"/>
      <c r="G53" s="139"/>
      <c r="H53" s="44"/>
      <c r="I53" s="139"/>
      <c r="J53" s="79"/>
      <c r="K53" s="79"/>
    </row>
    <row r="54" spans="1:11" ht="13.35" customHeight="1" x14ac:dyDescent="0.2">
      <c r="A54" s="393"/>
      <c r="B54" s="393"/>
      <c r="C54" s="393"/>
      <c r="D54" s="79"/>
      <c r="E54" s="51"/>
      <c r="F54" s="79"/>
      <c r="G54" s="139"/>
      <c r="H54" s="79"/>
      <c r="I54" s="139"/>
      <c r="J54" s="79"/>
      <c r="K54" s="79"/>
    </row>
    <row r="55" spans="1:11" ht="13.35" customHeight="1" x14ac:dyDescent="0.2">
      <c r="A55" s="106"/>
      <c r="B55" s="106"/>
      <c r="C55" s="127"/>
      <c r="D55" s="122"/>
      <c r="E55" s="106"/>
      <c r="F55" s="79"/>
      <c r="G55" s="178" t="s">
        <v>511</v>
      </c>
      <c r="H55" s="44" t="s">
        <v>140</v>
      </c>
      <c r="I55" s="50">
        <v>10</v>
      </c>
      <c r="J55" s="79"/>
      <c r="K55" s="79"/>
    </row>
    <row r="56" spans="1:11" ht="13.35" customHeight="1" x14ac:dyDescent="0.2">
      <c r="A56" s="79"/>
      <c r="B56" s="79"/>
      <c r="C56" s="79"/>
      <c r="D56" s="79"/>
      <c r="E56" s="79"/>
      <c r="F56" s="79"/>
      <c r="I56" s="106"/>
      <c r="J56" s="79"/>
      <c r="K56" s="79"/>
    </row>
    <row r="57" spans="1:11" ht="14.1" customHeight="1" x14ac:dyDescent="0.2">
      <c r="A57" s="79"/>
      <c r="B57" s="79"/>
      <c r="C57" s="79"/>
      <c r="D57" s="79"/>
      <c r="E57" s="79"/>
      <c r="F57" s="79"/>
      <c r="G57" s="46" t="s">
        <v>516</v>
      </c>
      <c r="H57" s="44" t="s">
        <v>140</v>
      </c>
      <c r="I57" s="74">
        <v>11</v>
      </c>
      <c r="J57" s="79"/>
      <c r="K57" s="79"/>
    </row>
    <row r="58" spans="1:11" ht="13.35" customHeight="1" x14ac:dyDescent="0.2">
      <c r="A58" s="79"/>
      <c r="B58" s="79"/>
      <c r="C58" s="79"/>
      <c r="D58" s="79"/>
      <c r="E58" s="79"/>
      <c r="F58" s="79"/>
      <c r="G58" s="79"/>
      <c r="H58" s="79"/>
      <c r="I58" s="133" t="s">
        <v>517</v>
      </c>
      <c r="J58" s="79"/>
      <c r="K58" s="79"/>
    </row>
    <row r="59" spans="1:11" ht="13.35" customHeight="1" x14ac:dyDescent="0.2">
      <c r="A59" s="79"/>
      <c r="B59" s="79"/>
      <c r="C59" s="79"/>
      <c r="D59" s="79"/>
      <c r="E59" s="79"/>
      <c r="F59" s="79"/>
      <c r="G59" s="79"/>
      <c r="H59" s="79"/>
      <c r="I59" s="79"/>
      <c r="J59" s="79"/>
      <c r="K59" s="79"/>
    </row>
    <row r="60" spans="1:11" ht="30" customHeight="1" x14ac:dyDescent="0.2">
      <c r="A60" s="75" t="s">
        <v>63</v>
      </c>
      <c r="B60" s="379">
        <v>12</v>
      </c>
      <c r="C60" s="380"/>
      <c r="D60" s="380"/>
      <c r="E60" s="380"/>
      <c r="F60" s="380"/>
      <c r="G60" s="377" t="s">
        <v>64</v>
      </c>
      <c r="H60" s="377"/>
      <c r="I60" s="76">
        <v>13</v>
      </c>
      <c r="J60" s="79"/>
      <c r="K60" s="79"/>
    </row>
    <row r="61" spans="1:11" x14ac:dyDescent="0.2">
      <c r="B61" s="118"/>
      <c r="C61" s="118"/>
      <c r="D61" s="118"/>
      <c r="E61" s="118"/>
      <c r="F61" s="118"/>
      <c r="I61" s="118"/>
    </row>
  </sheetData>
  <mergeCells count="44">
    <mergeCell ref="A4:I4"/>
    <mergeCell ref="A3:I3"/>
    <mergeCell ref="A2:I2"/>
    <mergeCell ref="A10:I11"/>
    <mergeCell ref="A13:I13"/>
    <mergeCell ref="B7:F7"/>
    <mergeCell ref="B6:F6"/>
    <mergeCell ref="G7:H7"/>
    <mergeCell ref="G6:H6"/>
    <mergeCell ref="G5:H5"/>
    <mergeCell ref="A15:E15"/>
    <mergeCell ref="A17:C17"/>
    <mergeCell ref="A16:C16"/>
    <mergeCell ref="A18:C18"/>
    <mergeCell ref="A19:C19"/>
    <mergeCell ref="A20:C20"/>
    <mergeCell ref="A22:E22"/>
    <mergeCell ref="A23:C23"/>
    <mergeCell ref="A24:C24"/>
    <mergeCell ref="A25:C25"/>
    <mergeCell ref="A27:C27"/>
    <mergeCell ref="A26:C26"/>
    <mergeCell ref="A33:C33"/>
    <mergeCell ref="A32:E32"/>
    <mergeCell ref="A30:I30"/>
    <mergeCell ref="A35:C35"/>
    <mergeCell ref="A34:C34"/>
    <mergeCell ref="A36:C36"/>
    <mergeCell ref="A37:C37"/>
    <mergeCell ref="A39:E39"/>
    <mergeCell ref="A41:C41"/>
    <mergeCell ref="A40:C40"/>
    <mergeCell ref="A42:C42"/>
    <mergeCell ref="A43:C43"/>
    <mergeCell ref="A44:C44"/>
    <mergeCell ref="A54:C54"/>
    <mergeCell ref="G60:H60"/>
    <mergeCell ref="B60:F60"/>
    <mergeCell ref="A47:I47"/>
    <mergeCell ref="A48:I48"/>
    <mergeCell ref="A51:C51"/>
    <mergeCell ref="A50:C50"/>
    <mergeCell ref="A53:C53"/>
    <mergeCell ref="A52:C5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3"/>
  <sheetViews>
    <sheetView showRuler="0" workbookViewId="0"/>
  </sheetViews>
  <sheetFormatPr defaultColWidth="13.140625" defaultRowHeight="12.75" x14ac:dyDescent="0.2"/>
  <cols>
    <col min="1" max="1" width="13.42578125" customWidth="1"/>
    <col min="2" max="13" width="8.42578125" customWidth="1"/>
  </cols>
  <sheetData>
    <row r="1" spans="1:14" ht="13.35" customHeight="1" x14ac:dyDescent="0.2">
      <c r="A1" s="2" t="s">
        <v>65</v>
      </c>
      <c r="B1" s="2"/>
      <c r="C1" s="2"/>
      <c r="D1" s="2"/>
      <c r="E1" s="2"/>
      <c r="F1" s="2"/>
      <c r="G1" s="2"/>
      <c r="H1" s="2"/>
      <c r="I1" s="2"/>
      <c r="J1" s="2"/>
      <c r="K1" s="2"/>
      <c r="L1" s="368" t="s">
        <v>1</v>
      </c>
      <c r="M1" s="369"/>
    </row>
    <row r="2" spans="1:14" ht="13.35" customHeight="1" x14ac:dyDescent="0.2">
      <c r="A2" s="376" t="s">
        <v>2</v>
      </c>
      <c r="B2" s="376"/>
      <c r="C2" s="376"/>
      <c r="D2" s="376"/>
      <c r="E2" s="376"/>
      <c r="F2" s="376"/>
      <c r="G2" s="376"/>
      <c r="H2" s="376"/>
      <c r="I2" s="376"/>
      <c r="J2" s="376"/>
      <c r="K2" s="376"/>
      <c r="L2" s="376"/>
      <c r="M2" s="376"/>
    </row>
    <row r="3" spans="1:14" ht="13.35" customHeight="1" x14ac:dyDescent="0.2">
      <c r="A3" s="376" t="s">
        <v>3</v>
      </c>
      <c r="B3" s="376"/>
      <c r="C3" s="376"/>
      <c r="D3" s="376"/>
      <c r="E3" s="376"/>
      <c r="F3" s="376"/>
      <c r="G3" s="376"/>
      <c r="H3" s="376"/>
      <c r="I3" s="376"/>
      <c r="J3" s="376"/>
      <c r="K3" s="376"/>
      <c r="L3" s="376"/>
      <c r="M3" s="376"/>
    </row>
    <row r="4" spans="1:14" ht="17.45" customHeight="1" x14ac:dyDescent="0.2">
      <c r="A4" s="375" t="s">
        <v>66</v>
      </c>
      <c r="B4" s="375"/>
      <c r="C4" s="375"/>
      <c r="D4" s="375"/>
      <c r="E4" s="375"/>
      <c r="F4" s="375"/>
      <c r="G4" s="375"/>
      <c r="H4" s="375"/>
      <c r="I4" s="375"/>
      <c r="J4" s="375"/>
      <c r="K4" s="375"/>
      <c r="L4" s="375"/>
      <c r="M4" s="375"/>
    </row>
    <row r="5" spans="1:14" ht="16.7" customHeight="1" x14ac:dyDescent="0.2">
      <c r="A5" s="5"/>
      <c r="B5" s="5"/>
      <c r="C5" s="5"/>
      <c r="D5" s="5"/>
      <c r="E5" s="5"/>
      <c r="F5" s="5"/>
      <c r="G5" s="5"/>
      <c r="H5" s="25"/>
      <c r="I5" s="24"/>
      <c r="J5" s="5"/>
      <c r="K5" s="25" t="s">
        <v>5</v>
      </c>
      <c r="L5" s="357">
        <v>1</v>
      </c>
      <c r="M5" s="358"/>
    </row>
    <row r="6" spans="1:14" ht="30" customHeight="1" x14ac:dyDescent="0.2">
      <c r="A6" s="374" t="s">
        <v>7</v>
      </c>
      <c r="B6" s="374"/>
      <c r="C6" s="357">
        <v>2</v>
      </c>
      <c r="D6" s="358"/>
      <c r="E6" s="358"/>
      <c r="F6" s="358"/>
      <c r="G6" s="358"/>
      <c r="H6" s="370" t="s">
        <v>6</v>
      </c>
      <c r="I6" s="370"/>
      <c r="J6" s="370"/>
      <c r="K6" s="370"/>
      <c r="L6" s="361">
        <v>3</v>
      </c>
      <c r="M6" s="362"/>
    </row>
    <row r="7" spans="1:14" ht="14.1" customHeight="1" x14ac:dyDescent="0.2">
      <c r="A7" s="32"/>
      <c r="B7" s="32"/>
      <c r="C7" s="33"/>
      <c r="D7" s="33"/>
      <c r="E7" s="33"/>
      <c r="F7" s="33"/>
      <c r="G7" s="33"/>
      <c r="H7" s="32"/>
      <c r="I7" s="32"/>
      <c r="J7" s="32"/>
      <c r="K7" s="32"/>
      <c r="L7" s="33"/>
      <c r="M7" s="33"/>
    </row>
    <row r="8" spans="1:14" ht="13.35" customHeight="1" x14ac:dyDescent="0.2">
      <c r="A8" s="34"/>
      <c r="B8" s="35"/>
      <c r="C8" s="35"/>
      <c r="D8" s="35"/>
      <c r="E8" s="35"/>
      <c r="F8" s="35"/>
      <c r="G8" s="35"/>
      <c r="H8" s="35"/>
      <c r="I8" s="35"/>
      <c r="J8" s="35"/>
      <c r="K8" s="35"/>
      <c r="L8" s="35"/>
      <c r="M8" s="35"/>
    </row>
    <row r="9" spans="1:14" ht="26.65" customHeight="1" x14ac:dyDescent="0.2">
      <c r="A9" s="36"/>
      <c r="B9" s="27" t="s">
        <v>67</v>
      </c>
      <c r="C9" s="27" t="s">
        <v>67</v>
      </c>
      <c r="D9" s="27" t="s">
        <v>67</v>
      </c>
      <c r="E9" s="27" t="s">
        <v>67</v>
      </c>
      <c r="F9" s="27" t="s">
        <v>67</v>
      </c>
      <c r="G9" s="27" t="s">
        <v>67</v>
      </c>
      <c r="H9" s="27" t="s">
        <v>67</v>
      </c>
      <c r="I9" s="27" t="s">
        <v>67</v>
      </c>
      <c r="J9" s="27" t="s">
        <v>67</v>
      </c>
      <c r="K9" s="27" t="s">
        <v>67</v>
      </c>
      <c r="L9" s="27" t="s">
        <v>67</v>
      </c>
      <c r="M9" s="27" t="s">
        <v>67</v>
      </c>
      <c r="N9" s="20"/>
    </row>
    <row r="10" spans="1:14" ht="17.45" customHeight="1" x14ac:dyDescent="0.2">
      <c r="A10" s="37"/>
      <c r="B10" s="28" t="s">
        <v>68</v>
      </c>
      <c r="C10" s="29"/>
      <c r="D10" s="29"/>
      <c r="E10" s="29"/>
      <c r="F10" s="29"/>
      <c r="G10" s="29"/>
      <c r="H10" s="29"/>
      <c r="I10" s="29"/>
      <c r="J10" s="29"/>
      <c r="K10" s="29"/>
      <c r="L10" s="29"/>
      <c r="M10" s="29"/>
      <c r="N10" s="20"/>
    </row>
    <row r="11" spans="1:14" ht="17.45" customHeight="1" x14ac:dyDescent="0.2">
      <c r="A11" s="30" t="s">
        <v>69</v>
      </c>
      <c r="B11" s="31">
        <v>5</v>
      </c>
      <c r="C11" s="38"/>
      <c r="D11" s="38"/>
      <c r="E11" s="38"/>
      <c r="F11" s="38"/>
      <c r="G11" s="38"/>
      <c r="H11" s="38"/>
      <c r="I11" s="38"/>
      <c r="J11" s="38"/>
      <c r="K11" s="38"/>
      <c r="L11" s="38"/>
      <c r="M11" s="38"/>
      <c r="N11" s="20"/>
    </row>
    <row r="12" spans="1:14" ht="17.45" customHeight="1" x14ac:dyDescent="0.2">
      <c r="A12" s="30" t="s">
        <v>70</v>
      </c>
      <c r="B12" s="39"/>
      <c r="C12" s="39"/>
      <c r="D12" s="39"/>
      <c r="E12" s="39"/>
      <c r="F12" s="39"/>
      <c r="G12" s="39"/>
      <c r="H12" s="39"/>
      <c r="I12" s="39"/>
      <c r="J12" s="39"/>
      <c r="K12" s="39"/>
      <c r="L12" s="39"/>
      <c r="M12" s="39"/>
      <c r="N12" s="20"/>
    </row>
    <row r="13" spans="1:14" ht="17.45" customHeight="1" x14ac:dyDescent="0.2">
      <c r="A13" s="30" t="s">
        <v>71</v>
      </c>
      <c r="B13" s="39"/>
      <c r="C13" s="39"/>
      <c r="D13" s="39"/>
      <c r="E13" s="39"/>
      <c r="F13" s="39"/>
      <c r="G13" s="39"/>
      <c r="H13" s="39"/>
      <c r="I13" s="39"/>
      <c r="J13" s="39"/>
      <c r="K13" s="39"/>
      <c r="L13" s="39"/>
      <c r="M13" s="39"/>
      <c r="N13" s="20"/>
    </row>
    <row r="14" spans="1:14" ht="17.45" customHeight="1" x14ac:dyDescent="0.2">
      <c r="A14" s="30" t="s">
        <v>72</v>
      </c>
      <c r="B14" s="39"/>
      <c r="C14" s="39"/>
      <c r="D14" s="39"/>
      <c r="E14" s="39"/>
      <c r="F14" s="39"/>
      <c r="G14" s="39"/>
      <c r="H14" s="39"/>
      <c r="I14" s="39"/>
      <c r="J14" s="39"/>
      <c r="K14" s="39"/>
      <c r="L14" s="39"/>
      <c r="M14" s="39"/>
      <c r="N14" s="20"/>
    </row>
    <row r="15" spans="1:14" ht="17.45" customHeight="1" x14ac:dyDescent="0.2">
      <c r="A15" s="30" t="s">
        <v>73</v>
      </c>
      <c r="B15" s="39"/>
      <c r="C15" s="39"/>
      <c r="D15" s="39"/>
      <c r="E15" s="39"/>
      <c r="F15" s="39"/>
      <c r="G15" s="39"/>
      <c r="H15" s="39"/>
      <c r="I15" s="39"/>
      <c r="J15" s="39"/>
      <c r="K15" s="39"/>
      <c r="L15" s="39"/>
      <c r="M15" s="39"/>
      <c r="N15" s="20"/>
    </row>
    <row r="16" spans="1:14" ht="17.45" customHeight="1" x14ac:dyDescent="0.2">
      <c r="A16" s="30" t="s">
        <v>74</v>
      </c>
      <c r="B16" s="39"/>
      <c r="C16" s="39"/>
      <c r="D16" s="39"/>
      <c r="E16" s="39"/>
      <c r="F16" s="39"/>
      <c r="G16" s="39"/>
      <c r="H16" s="39"/>
      <c r="I16" s="39"/>
      <c r="J16" s="39"/>
      <c r="K16" s="39"/>
      <c r="L16" s="39"/>
      <c r="M16" s="39"/>
      <c r="N16" s="20"/>
    </row>
    <row r="17" spans="1:14" ht="17.45" customHeight="1" x14ac:dyDescent="0.2">
      <c r="A17" s="30" t="s">
        <v>75</v>
      </c>
      <c r="B17" s="39"/>
      <c r="C17" s="39"/>
      <c r="D17" s="39"/>
      <c r="E17" s="39"/>
      <c r="F17" s="39"/>
      <c r="G17" s="39"/>
      <c r="H17" s="39"/>
      <c r="I17" s="39"/>
      <c r="J17" s="39"/>
      <c r="K17" s="39"/>
      <c r="L17" s="39"/>
      <c r="M17" s="39"/>
      <c r="N17" s="20"/>
    </row>
    <row r="18" spans="1:14" ht="17.45" customHeight="1" x14ac:dyDescent="0.2">
      <c r="A18" s="30" t="s">
        <v>76</v>
      </c>
      <c r="B18" s="39"/>
      <c r="C18" s="39"/>
      <c r="D18" s="39"/>
      <c r="E18" s="39"/>
      <c r="F18" s="39"/>
      <c r="G18" s="39"/>
      <c r="H18" s="39"/>
      <c r="I18" s="39"/>
      <c r="J18" s="39"/>
      <c r="K18" s="39"/>
      <c r="L18" s="39"/>
      <c r="M18" s="39"/>
      <c r="N18" s="20"/>
    </row>
    <row r="19" spans="1:14" ht="17.45" customHeight="1" x14ac:dyDescent="0.2">
      <c r="A19" s="30" t="s">
        <v>77</v>
      </c>
      <c r="B19" s="39"/>
      <c r="C19" s="39"/>
      <c r="D19" s="39"/>
      <c r="E19" s="39"/>
      <c r="F19" s="39"/>
      <c r="G19" s="39"/>
      <c r="H19" s="39"/>
      <c r="I19" s="39"/>
      <c r="J19" s="39"/>
      <c r="K19" s="39"/>
      <c r="L19" s="39"/>
      <c r="M19" s="39"/>
      <c r="N19" s="20"/>
    </row>
    <row r="20" spans="1:14" ht="17.45" customHeight="1" x14ac:dyDescent="0.2">
      <c r="A20" s="30" t="s">
        <v>78</v>
      </c>
      <c r="B20" s="39"/>
      <c r="C20" s="39"/>
      <c r="D20" s="39"/>
      <c r="E20" s="39"/>
      <c r="F20" s="39"/>
      <c r="G20" s="39"/>
      <c r="H20" s="39"/>
      <c r="I20" s="39"/>
      <c r="J20" s="39"/>
      <c r="K20" s="39"/>
      <c r="L20" s="39"/>
      <c r="M20" s="39"/>
      <c r="N20" s="20"/>
    </row>
    <row r="21" spans="1:14" ht="17.45" customHeight="1" x14ac:dyDescent="0.2">
      <c r="A21" s="30" t="s">
        <v>79</v>
      </c>
      <c r="B21" s="39"/>
      <c r="C21" s="39"/>
      <c r="D21" s="39"/>
      <c r="E21" s="39"/>
      <c r="F21" s="39"/>
      <c r="G21" s="39"/>
      <c r="H21" s="39"/>
      <c r="I21" s="39"/>
      <c r="J21" s="39"/>
      <c r="K21" s="39"/>
      <c r="L21" s="39"/>
      <c r="M21" s="39"/>
      <c r="N21" s="20"/>
    </row>
    <row r="22" spans="1:14" ht="17.45" customHeight="1" x14ac:dyDescent="0.2">
      <c r="A22" s="30" t="s">
        <v>80</v>
      </c>
      <c r="B22" s="39"/>
      <c r="C22" s="39"/>
      <c r="D22" s="39"/>
      <c r="E22" s="39"/>
      <c r="F22" s="39"/>
      <c r="G22" s="39"/>
      <c r="H22" s="39"/>
      <c r="I22" s="39"/>
      <c r="J22" s="39"/>
      <c r="K22" s="39"/>
      <c r="L22" s="39"/>
      <c r="M22" s="39"/>
      <c r="N22" s="20"/>
    </row>
    <row r="23" spans="1:14" ht="17.45" customHeight="1" x14ac:dyDescent="0.2">
      <c r="A23" s="30" t="s">
        <v>81</v>
      </c>
      <c r="B23" s="39"/>
      <c r="C23" s="39"/>
      <c r="D23" s="39"/>
      <c r="E23" s="39"/>
      <c r="F23" s="39"/>
      <c r="G23" s="39"/>
      <c r="H23" s="39"/>
      <c r="I23" s="39"/>
      <c r="J23" s="39"/>
      <c r="K23" s="39"/>
      <c r="L23" s="39"/>
      <c r="M23" s="39"/>
      <c r="N23" s="20"/>
    </row>
    <row r="24" spans="1:14" ht="17.45" customHeight="1" x14ac:dyDescent="0.2">
      <c r="A24" s="30" t="s">
        <v>82</v>
      </c>
      <c r="B24" s="39"/>
      <c r="C24" s="39"/>
      <c r="D24" s="39"/>
      <c r="E24" s="39"/>
      <c r="F24" s="39"/>
      <c r="G24" s="39"/>
      <c r="H24" s="39"/>
      <c r="I24" s="39"/>
      <c r="J24" s="39"/>
      <c r="K24" s="39"/>
      <c r="L24" s="39"/>
      <c r="M24" s="39"/>
      <c r="N24" s="20"/>
    </row>
    <row r="25" spans="1:14" ht="17.45" customHeight="1" x14ac:dyDescent="0.2">
      <c r="A25" s="30" t="s">
        <v>83</v>
      </c>
      <c r="B25" s="39"/>
      <c r="C25" s="39"/>
      <c r="D25" s="39"/>
      <c r="E25" s="39"/>
      <c r="F25" s="39"/>
      <c r="G25" s="39"/>
      <c r="H25" s="39"/>
      <c r="I25" s="39"/>
      <c r="J25" s="39"/>
      <c r="K25" s="39"/>
      <c r="L25" s="39"/>
      <c r="M25" s="39"/>
      <c r="N25" s="20"/>
    </row>
    <row r="26" spans="1:14" ht="17.45" customHeight="1" x14ac:dyDescent="0.2">
      <c r="A26" s="30" t="s">
        <v>84</v>
      </c>
      <c r="B26" s="39"/>
      <c r="C26" s="39"/>
      <c r="D26" s="39"/>
      <c r="E26" s="39"/>
      <c r="F26" s="39"/>
      <c r="G26" s="39"/>
      <c r="H26" s="39"/>
      <c r="I26" s="39"/>
      <c r="J26" s="39"/>
      <c r="K26" s="39"/>
      <c r="L26" s="39"/>
      <c r="M26" s="39"/>
      <c r="N26" s="20"/>
    </row>
    <row r="27" spans="1:14" ht="17.45" customHeight="1" x14ac:dyDescent="0.2">
      <c r="A27" s="30" t="s">
        <v>85</v>
      </c>
      <c r="B27" s="39"/>
      <c r="C27" s="39"/>
      <c r="D27" s="39"/>
      <c r="E27" s="39"/>
      <c r="F27" s="39"/>
      <c r="G27" s="39"/>
      <c r="H27" s="39"/>
      <c r="I27" s="39"/>
      <c r="J27" s="39"/>
      <c r="K27" s="39"/>
      <c r="L27" s="39"/>
      <c r="M27" s="39"/>
      <c r="N27" s="20"/>
    </row>
    <row r="28" spans="1:14" ht="17.45" customHeight="1" x14ac:dyDescent="0.2">
      <c r="A28" s="30" t="s">
        <v>86</v>
      </c>
      <c r="B28" s="39"/>
      <c r="C28" s="39"/>
      <c r="D28" s="39"/>
      <c r="E28" s="39"/>
      <c r="F28" s="39"/>
      <c r="G28" s="39"/>
      <c r="H28" s="39"/>
      <c r="I28" s="39"/>
      <c r="J28" s="39"/>
      <c r="K28" s="39"/>
      <c r="L28" s="39"/>
      <c r="M28" s="39"/>
      <c r="N28" s="20"/>
    </row>
    <row r="29" spans="1:14" ht="17.45" customHeight="1" x14ac:dyDescent="0.2">
      <c r="A29" s="30" t="s">
        <v>87</v>
      </c>
      <c r="B29" s="39"/>
      <c r="C29" s="39"/>
      <c r="D29" s="39"/>
      <c r="E29" s="39"/>
      <c r="F29" s="39"/>
      <c r="G29" s="39"/>
      <c r="H29" s="39"/>
      <c r="I29" s="39"/>
      <c r="J29" s="39"/>
      <c r="K29" s="39"/>
      <c r="L29" s="39"/>
      <c r="M29" s="39"/>
      <c r="N29" s="20"/>
    </row>
    <row r="30" spans="1:14" ht="17.45" customHeight="1" x14ac:dyDescent="0.2">
      <c r="A30" s="30" t="s">
        <v>88</v>
      </c>
      <c r="B30" s="39"/>
      <c r="C30" s="39"/>
      <c r="D30" s="39"/>
      <c r="E30" s="39"/>
      <c r="F30" s="39"/>
      <c r="G30" s="39"/>
      <c r="H30" s="39"/>
      <c r="I30" s="39"/>
      <c r="J30" s="39"/>
      <c r="K30" s="39"/>
      <c r="L30" s="39"/>
      <c r="M30" s="39"/>
      <c r="N30" s="20"/>
    </row>
    <row r="31" spans="1:14" ht="17.45" customHeight="1" x14ac:dyDescent="0.2">
      <c r="A31" s="30" t="s">
        <v>89</v>
      </c>
      <c r="B31" s="39"/>
      <c r="C31" s="39"/>
      <c r="D31" s="39"/>
      <c r="E31" s="39"/>
      <c r="F31" s="39"/>
      <c r="G31" s="39"/>
      <c r="H31" s="39"/>
      <c r="I31" s="39"/>
      <c r="J31" s="39"/>
      <c r="K31" s="39"/>
      <c r="L31" s="39"/>
      <c r="M31" s="39"/>
      <c r="N31" s="20"/>
    </row>
    <row r="32" spans="1:14" ht="17.45" customHeight="1" x14ac:dyDescent="0.2">
      <c r="A32" s="30" t="s">
        <v>90</v>
      </c>
      <c r="B32" s="40"/>
      <c r="C32" s="40"/>
      <c r="D32" s="40"/>
      <c r="E32" s="40"/>
      <c r="F32" s="40"/>
      <c r="G32" s="40"/>
      <c r="H32" s="40"/>
      <c r="I32" s="40"/>
      <c r="J32" s="40"/>
      <c r="K32" s="40"/>
      <c r="L32" s="40"/>
      <c r="M32" s="40"/>
      <c r="N32" s="20"/>
    </row>
    <row r="33" spans="1:14" ht="17.45" customHeight="1" x14ac:dyDescent="0.2">
      <c r="A33" s="30" t="s">
        <v>91</v>
      </c>
      <c r="B33" s="31">
        <v>5</v>
      </c>
      <c r="C33" s="31">
        <v>0</v>
      </c>
      <c r="D33" s="31">
        <v>0</v>
      </c>
      <c r="E33" s="31">
        <v>0</v>
      </c>
      <c r="F33" s="31">
        <v>0</v>
      </c>
      <c r="G33" s="31">
        <v>0</v>
      </c>
      <c r="H33" s="31">
        <v>0</v>
      </c>
      <c r="I33" s="31">
        <v>0</v>
      </c>
      <c r="J33" s="31">
        <v>0</v>
      </c>
      <c r="K33" s="31">
        <v>0</v>
      </c>
      <c r="L33" s="31">
        <v>0</v>
      </c>
      <c r="M33" s="31">
        <v>0</v>
      </c>
      <c r="N33" s="20"/>
    </row>
    <row r="34" spans="1:14" ht="0.75" customHeight="1" x14ac:dyDescent="0.2">
      <c r="A34" s="41"/>
      <c r="B34" s="41"/>
      <c r="C34" s="41"/>
      <c r="D34" s="41"/>
      <c r="E34" s="41"/>
      <c r="F34" s="41"/>
      <c r="G34" s="41"/>
      <c r="H34" s="41"/>
      <c r="I34" s="41"/>
      <c r="J34" s="41"/>
      <c r="K34" s="41"/>
      <c r="L34" s="41"/>
      <c r="M34" s="41"/>
    </row>
    <row r="35" spans="1:14" ht="13.35" customHeight="1" x14ac:dyDescent="0.2">
      <c r="A35" s="5"/>
      <c r="B35" s="5"/>
      <c r="C35" s="5"/>
      <c r="D35" s="5"/>
      <c r="E35" s="5"/>
      <c r="F35" s="5"/>
      <c r="G35" s="5"/>
      <c r="H35" s="5"/>
      <c r="I35" s="5"/>
      <c r="J35" s="5"/>
      <c r="K35" s="5"/>
      <c r="L35" s="5"/>
      <c r="M35" s="5"/>
    </row>
    <row r="36" spans="1:14" ht="15" customHeight="1" x14ac:dyDescent="0.2">
      <c r="A36" s="374" t="s">
        <v>92</v>
      </c>
      <c r="B36" s="374"/>
      <c r="C36" s="374"/>
      <c r="D36" s="374"/>
      <c r="E36" s="374"/>
      <c r="F36" s="374"/>
      <c r="G36" s="374"/>
      <c r="H36" s="374"/>
      <c r="I36" s="374"/>
      <c r="J36" s="374"/>
      <c r="K36" s="374"/>
      <c r="L36" s="374"/>
      <c r="M36" s="374"/>
    </row>
    <row r="37" spans="1:14" ht="15" customHeight="1" x14ac:dyDescent="0.2">
      <c r="A37" s="374" t="s">
        <v>93</v>
      </c>
      <c r="B37" s="374"/>
      <c r="C37" s="374"/>
      <c r="D37" s="374"/>
      <c r="E37" s="374"/>
      <c r="F37" s="374"/>
      <c r="G37" s="374"/>
      <c r="H37" s="374"/>
      <c r="I37" s="374"/>
      <c r="J37" s="374"/>
      <c r="K37" s="374"/>
      <c r="L37" s="374"/>
      <c r="M37" s="374"/>
    </row>
    <row r="38" spans="1:14" ht="15" customHeight="1" x14ac:dyDescent="0.2">
      <c r="A38" s="26"/>
      <c r="B38" s="5"/>
      <c r="C38" s="5"/>
      <c r="D38" s="5"/>
      <c r="E38" s="5"/>
      <c r="F38" s="5"/>
      <c r="G38" s="5"/>
      <c r="H38" s="5"/>
      <c r="I38" s="5"/>
      <c r="J38" s="5"/>
      <c r="K38" s="5"/>
      <c r="L38" s="5"/>
      <c r="M38" s="5"/>
    </row>
    <row r="39" spans="1:14" ht="15" customHeight="1" x14ac:dyDescent="0.2">
      <c r="A39" s="26"/>
      <c r="B39" s="5"/>
      <c r="C39" s="5"/>
      <c r="D39" s="5"/>
      <c r="E39" s="5"/>
      <c r="F39" s="5"/>
      <c r="G39" s="5"/>
      <c r="H39" s="5"/>
      <c r="I39" s="5"/>
      <c r="J39" s="5"/>
      <c r="K39" s="5"/>
      <c r="L39" s="5"/>
      <c r="M39" s="5"/>
    </row>
    <row r="40" spans="1:14" ht="30" customHeight="1" x14ac:dyDescent="0.2">
      <c r="A40" s="363" t="s">
        <v>63</v>
      </c>
      <c r="B40" s="363"/>
      <c r="C40" s="357">
        <v>6</v>
      </c>
      <c r="D40" s="358"/>
      <c r="E40" s="358"/>
      <c r="F40" s="358"/>
      <c r="G40" s="358"/>
      <c r="H40" s="358"/>
      <c r="I40" s="371" t="s">
        <v>64</v>
      </c>
      <c r="J40" s="371"/>
      <c r="K40" s="371"/>
      <c r="L40" s="372">
        <v>7</v>
      </c>
      <c r="M40" s="373"/>
    </row>
    <row r="41" spans="1:14" ht="15" customHeight="1" x14ac:dyDescent="0.2">
      <c r="C41" s="23"/>
      <c r="D41" s="23"/>
      <c r="E41" s="23"/>
      <c r="F41" s="23"/>
      <c r="G41" s="23"/>
      <c r="H41" s="23"/>
      <c r="L41" s="23"/>
      <c r="M41" s="23"/>
    </row>
    <row r="42" spans="1:14" ht="15" customHeight="1" x14ac:dyDescent="0.2"/>
    <row r="43" spans="1:14" ht="15" customHeight="1" x14ac:dyDescent="0.2"/>
    <row r="44" spans="1:14" ht="15" customHeight="1" x14ac:dyDescent="0.2"/>
    <row r="45" spans="1:14" ht="15" customHeight="1" x14ac:dyDescent="0.2"/>
    <row r="46" spans="1:14" ht="15" customHeight="1" x14ac:dyDescent="0.2"/>
    <row r="47" spans="1:14" ht="15" customHeight="1" x14ac:dyDescent="0.2"/>
    <row r="48" spans="1:14" ht="15" customHeight="1" x14ac:dyDescent="0.2"/>
    <row r="49" ht="15" customHeight="1" x14ac:dyDescent="0.2"/>
    <row r="50" ht="15" customHeight="1" x14ac:dyDescent="0.2"/>
    <row r="51" ht="15" customHeight="1" x14ac:dyDescent="0.2"/>
    <row r="52" ht="15" customHeight="1" x14ac:dyDescent="0.2"/>
    <row r="53" ht="15" customHeight="1" x14ac:dyDescent="0.2"/>
  </sheetData>
  <mergeCells count="15">
    <mergeCell ref="L1:M1"/>
    <mergeCell ref="L6:M6"/>
    <mergeCell ref="H6:K6"/>
    <mergeCell ref="I40:K40"/>
    <mergeCell ref="L40:M40"/>
    <mergeCell ref="C40:H40"/>
    <mergeCell ref="A36:M36"/>
    <mergeCell ref="A37:M37"/>
    <mergeCell ref="A40:B40"/>
    <mergeCell ref="A6:B6"/>
    <mergeCell ref="C6:G6"/>
    <mergeCell ref="A4:M4"/>
    <mergeCell ref="A3:M3"/>
    <mergeCell ref="A2:M2"/>
    <mergeCell ref="L5:M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52"/>
  <sheetViews>
    <sheetView showRuler="0" workbookViewId="0"/>
  </sheetViews>
  <sheetFormatPr defaultColWidth="13.140625" defaultRowHeight="12.75" x14ac:dyDescent="0.2"/>
  <cols>
    <col min="1" max="1" width="34.42578125" customWidth="1"/>
    <col min="2" max="2" width="16.42578125" customWidth="1"/>
    <col min="3" max="3" width="16.140625" customWidth="1"/>
    <col min="4" max="4" width="12.28515625" customWidth="1"/>
    <col min="5" max="8" width="16.140625" customWidth="1"/>
    <col min="9" max="9" width="16.42578125" customWidth="1"/>
    <col min="10" max="10" width="28.5703125" customWidth="1"/>
  </cols>
  <sheetData>
    <row r="1" spans="1:10" ht="15" customHeight="1" x14ac:dyDescent="0.2">
      <c r="A1" s="4" t="s">
        <v>518</v>
      </c>
      <c r="B1" s="4"/>
      <c r="C1" s="4"/>
      <c r="D1" s="4"/>
      <c r="E1" s="4"/>
      <c r="F1" s="4"/>
      <c r="G1" s="4"/>
      <c r="H1" s="4"/>
      <c r="J1" s="43" t="s">
        <v>1</v>
      </c>
    </row>
    <row r="2" spans="1:10" ht="15" customHeight="1" x14ac:dyDescent="0.2">
      <c r="A2" s="397" t="s">
        <v>2</v>
      </c>
      <c r="B2" s="397"/>
      <c r="C2" s="397"/>
      <c r="D2" s="397"/>
      <c r="E2" s="397"/>
      <c r="F2" s="397"/>
      <c r="G2" s="397"/>
      <c r="H2" s="397"/>
      <c r="I2" s="397"/>
      <c r="J2" s="397"/>
    </row>
    <row r="3" spans="1:10" ht="15" customHeight="1" x14ac:dyDescent="0.2">
      <c r="A3" s="397" t="s">
        <v>3</v>
      </c>
      <c r="B3" s="397"/>
      <c r="C3" s="397"/>
      <c r="D3" s="397"/>
      <c r="E3" s="397"/>
      <c r="F3" s="397"/>
      <c r="G3" s="397"/>
      <c r="H3" s="397"/>
      <c r="I3" s="397"/>
      <c r="J3" s="397"/>
    </row>
    <row r="4" spans="1:10" ht="15" customHeight="1" x14ac:dyDescent="0.25">
      <c r="A4" s="394" t="s">
        <v>519</v>
      </c>
      <c r="B4" s="394"/>
      <c r="C4" s="394"/>
      <c r="D4" s="394"/>
      <c r="E4" s="394"/>
      <c r="F4" s="394"/>
      <c r="G4" s="394"/>
      <c r="H4" s="394"/>
      <c r="I4" s="394"/>
      <c r="J4" s="394"/>
    </row>
    <row r="5" spans="1:10" ht="15" customHeight="1" x14ac:dyDescent="0.2">
      <c r="A5" s="4"/>
      <c r="B5" s="4"/>
      <c r="C5" s="4"/>
      <c r="D5" s="4"/>
      <c r="E5" s="4"/>
      <c r="F5" s="4"/>
      <c r="G5" s="202"/>
      <c r="H5" s="1"/>
      <c r="I5" s="203" t="s">
        <v>5</v>
      </c>
      <c r="J5" s="204">
        <v>1</v>
      </c>
    </row>
    <row r="6" spans="1:10" ht="15" customHeight="1" x14ac:dyDescent="0.2">
      <c r="A6" s="203" t="s">
        <v>520</v>
      </c>
      <c r="B6" s="454">
        <v>2</v>
      </c>
      <c r="C6" s="455"/>
      <c r="D6" s="455"/>
      <c r="E6" s="455"/>
      <c r="F6" s="455"/>
      <c r="G6" s="1"/>
      <c r="H6" s="460" t="s">
        <v>6</v>
      </c>
      <c r="I6" s="460"/>
      <c r="J6" s="206">
        <v>3</v>
      </c>
    </row>
    <row r="7" spans="1:10" ht="15" customHeight="1" x14ac:dyDescent="0.2">
      <c r="A7" s="4"/>
      <c r="B7" s="23"/>
      <c r="C7" s="23"/>
      <c r="D7" s="23"/>
      <c r="E7" s="23"/>
      <c r="F7" s="23"/>
      <c r="G7" s="4"/>
      <c r="H7" s="4"/>
      <c r="J7" s="23"/>
    </row>
    <row r="8" spans="1:10" ht="15.75" customHeight="1" x14ac:dyDescent="0.2">
      <c r="A8" s="459" t="s">
        <v>521</v>
      </c>
      <c r="B8" s="395"/>
      <c r="C8" s="395"/>
      <c r="D8" s="395"/>
      <c r="E8" s="395"/>
      <c r="F8" s="395"/>
      <c r="G8" s="395"/>
      <c r="H8" s="395"/>
      <c r="I8" s="395"/>
      <c r="J8" s="395"/>
    </row>
    <row r="9" spans="1:10" ht="33.200000000000003" customHeight="1" x14ac:dyDescent="0.2">
      <c r="A9" s="466" t="s">
        <v>522</v>
      </c>
      <c r="B9" s="466"/>
      <c r="C9" s="395"/>
      <c r="D9" s="395"/>
      <c r="E9" s="466"/>
      <c r="F9" s="395"/>
      <c r="G9" s="395"/>
      <c r="H9" s="395"/>
      <c r="I9" s="395"/>
      <c r="J9" s="395"/>
    </row>
    <row r="10" spans="1:10" ht="15" customHeight="1" x14ac:dyDescent="0.2">
      <c r="A10" s="395"/>
      <c r="B10" s="395"/>
      <c r="C10" s="395"/>
      <c r="D10" s="395"/>
      <c r="E10" s="395"/>
      <c r="F10" s="395"/>
      <c r="G10" s="395"/>
      <c r="H10" s="395"/>
      <c r="I10" s="395"/>
      <c r="J10" s="395"/>
    </row>
    <row r="11" spans="1:10" ht="15" customHeight="1" x14ac:dyDescent="0.2"/>
    <row r="12" spans="1:10" ht="15" customHeight="1" x14ac:dyDescent="0.2">
      <c r="A12" s="4" t="s">
        <v>523</v>
      </c>
      <c r="B12" s="4"/>
      <c r="E12" s="465" t="s">
        <v>524</v>
      </c>
      <c r="F12" s="395"/>
      <c r="G12" s="395"/>
      <c r="H12" s="395"/>
      <c r="I12" s="395"/>
      <c r="J12" s="395"/>
    </row>
    <row r="13" spans="1:10" ht="15" customHeight="1" x14ac:dyDescent="0.2">
      <c r="A13" s="4" t="s">
        <v>525</v>
      </c>
      <c r="B13" s="4"/>
      <c r="E13" s="465" t="s">
        <v>526</v>
      </c>
      <c r="F13" s="395"/>
      <c r="G13" s="395"/>
      <c r="H13" s="395"/>
      <c r="I13" s="395"/>
      <c r="J13" s="395"/>
    </row>
    <row r="14" spans="1:10" ht="15" customHeight="1" x14ac:dyDescent="0.2">
      <c r="A14" s="4" t="s">
        <v>527</v>
      </c>
      <c r="B14" s="4"/>
      <c r="E14" s="465" t="s">
        <v>528</v>
      </c>
      <c r="F14" s="395"/>
      <c r="G14" s="395"/>
      <c r="H14" s="395"/>
      <c r="I14" s="395"/>
      <c r="J14" s="395"/>
    </row>
    <row r="15" spans="1:10" ht="15" customHeight="1" x14ac:dyDescent="0.2"/>
    <row r="16" spans="1:10" ht="37.5" customHeight="1" x14ac:dyDescent="0.2">
      <c r="A16" s="210" t="s">
        <v>529</v>
      </c>
      <c r="B16" s="210" t="s">
        <v>530</v>
      </c>
      <c r="C16" s="210" t="s">
        <v>531</v>
      </c>
      <c r="D16" s="210" t="s">
        <v>532</v>
      </c>
      <c r="E16" s="210" t="s">
        <v>533</v>
      </c>
      <c r="F16" s="210" t="s">
        <v>534</v>
      </c>
      <c r="G16" s="210" t="s">
        <v>535</v>
      </c>
      <c r="H16" s="210" t="s">
        <v>536</v>
      </c>
      <c r="I16" s="210" t="s">
        <v>537</v>
      </c>
      <c r="J16" s="210" t="s">
        <v>538</v>
      </c>
    </row>
    <row r="17" spans="1:11" ht="15" customHeight="1" x14ac:dyDescent="0.2">
      <c r="A17" s="228">
        <v>4</v>
      </c>
      <c r="B17" s="228">
        <v>5</v>
      </c>
      <c r="C17" s="228">
        <v>6</v>
      </c>
      <c r="D17" s="228">
        <v>7</v>
      </c>
      <c r="E17" s="228">
        <v>8</v>
      </c>
      <c r="F17" s="228">
        <v>9</v>
      </c>
      <c r="G17" s="228">
        <v>10</v>
      </c>
      <c r="H17" s="228">
        <v>11</v>
      </c>
      <c r="I17" s="228">
        <v>12</v>
      </c>
      <c r="J17" s="228">
        <v>13</v>
      </c>
    </row>
    <row r="18" spans="1:11" ht="15" customHeight="1" x14ac:dyDescent="0.2">
      <c r="G18" s="1"/>
      <c r="H18" s="1"/>
    </row>
    <row r="19" spans="1:11" ht="15" customHeight="1" x14ac:dyDescent="0.2"/>
    <row r="20" spans="1:11" ht="15" customHeight="1" x14ac:dyDescent="0.2"/>
    <row r="21" spans="1:11" ht="15" customHeight="1" x14ac:dyDescent="0.2"/>
    <row r="22" spans="1:11" ht="15" customHeight="1" x14ac:dyDescent="0.2">
      <c r="A22" s="208" t="s">
        <v>496</v>
      </c>
      <c r="B22" s="454">
        <v>14</v>
      </c>
      <c r="C22" s="455"/>
      <c r="D22" s="455"/>
      <c r="E22" s="455"/>
      <c r="F22" s="455"/>
      <c r="G22" s="229"/>
      <c r="H22" s="1"/>
      <c r="I22" s="202" t="s">
        <v>497</v>
      </c>
      <c r="J22" s="205">
        <v>15</v>
      </c>
    </row>
    <row r="23" spans="1:11" ht="15" customHeight="1" x14ac:dyDescent="0.2">
      <c r="B23" s="23"/>
      <c r="C23" s="23"/>
      <c r="D23" s="23"/>
      <c r="E23" s="23"/>
      <c r="F23" s="23"/>
      <c r="J23" s="23"/>
      <c r="K23" s="4"/>
    </row>
    <row r="24" spans="1:11" ht="15" customHeight="1" x14ac:dyDescent="0.2">
      <c r="K24" s="4"/>
    </row>
    <row r="25" spans="1:11" ht="15" customHeight="1" x14ac:dyDescent="0.2">
      <c r="K25" s="4"/>
    </row>
    <row r="26" spans="1:11" ht="15" customHeight="1" x14ac:dyDescent="0.2"/>
    <row r="27" spans="1:11" ht="15" customHeight="1" x14ac:dyDescent="0.2"/>
    <row r="28" spans="1:11" ht="15" customHeight="1" x14ac:dyDescent="0.2"/>
    <row r="29" spans="1:11" ht="15" customHeight="1" x14ac:dyDescent="0.2"/>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11">
    <mergeCell ref="B22:F22"/>
    <mergeCell ref="A3:J3"/>
    <mergeCell ref="A2:J2"/>
    <mergeCell ref="E14:J14"/>
    <mergeCell ref="E12:J12"/>
    <mergeCell ref="E13:J13"/>
    <mergeCell ref="B6:F6"/>
    <mergeCell ref="A8:J8"/>
    <mergeCell ref="A9:J10"/>
    <mergeCell ref="H6:I6"/>
    <mergeCell ref="A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52"/>
  <sheetViews>
    <sheetView showRuler="0" workbookViewId="0"/>
  </sheetViews>
  <sheetFormatPr defaultColWidth="13.140625" defaultRowHeight="12.75" x14ac:dyDescent="0.2"/>
  <cols>
    <col min="1" max="1" width="20.5703125" customWidth="1"/>
    <col min="2" max="2" width="14.140625" customWidth="1"/>
    <col min="3" max="3" width="16.140625" customWidth="1"/>
    <col min="4" max="4" width="2.42578125" customWidth="1"/>
    <col min="5" max="5" width="20" customWidth="1"/>
    <col min="6" max="6" width="2.42578125" customWidth="1"/>
    <col min="7" max="7" width="20" customWidth="1"/>
    <col min="8" max="8" width="2.42578125" customWidth="1"/>
    <col min="9" max="9" width="20" customWidth="1"/>
    <col min="10" max="11" width="9.42578125" customWidth="1"/>
  </cols>
  <sheetData>
    <row r="1" spans="1:11" ht="13.35" customHeight="1" x14ac:dyDescent="0.2">
      <c r="A1" s="42" t="s">
        <v>539</v>
      </c>
      <c r="B1" s="75"/>
      <c r="C1" s="75"/>
      <c r="D1" s="75"/>
      <c r="E1" s="75"/>
      <c r="F1" s="75"/>
      <c r="G1" s="75"/>
      <c r="H1" s="75"/>
      <c r="I1" s="3" t="s">
        <v>1</v>
      </c>
      <c r="J1" s="79"/>
      <c r="K1" s="79"/>
    </row>
    <row r="2" spans="1:11" ht="13.35" customHeight="1" x14ac:dyDescent="0.2">
      <c r="A2" s="397" t="s">
        <v>2</v>
      </c>
      <c r="B2" s="397"/>
      <c r="C2" s="397"/>
      <c r="D2" s="397"/>
      <c r="E2" s="397"/>
      <c r="F2" s="397"/>
      <c r="G2" s="397"/>
      <c r="H2" s="397"/>
      <c r="I2" s="397"/>
      <c r="J2" s="79"/>
      <c r="K2" s="79"/>
    </row>
    <row r="3" spans="1:11" ht="13.35" customHeight="1" x14ac:dyDescent="0.2">
      <c r="A3" s="397" t="s">
        <v>3</v>
      </c>
      <c r="B3" s="397"/>
      <c r="C3" s="397"/>
      <c r="D3" s="397"/>
      <c r="E3" s="397"/>
      <c r="F3" s="397"/>
      <c r="G3" s="397"/>
      <c r="H3" s="397"/>
      <c r="I3" s="397"/>
      <c r="J3" s="79"/>
      <c r="K3" s="79"/>
    </row>
    <row r="4" spans="1:11" ht="17.45" customHeight="1" x14ac:dyDescent="0.25">
      <c r="A4" s="394" t="s">
        <v>540</v>
      </c>
      <c r="B4" s="394"/>
      <c r="C4" s="394"/>
      <c r="D4" s="394"/>
      <c r="E4" s="394"/>
      <c r="F4" s="394"/>
      <c r="G4" s="394"/>
      <c r="H4" s="394"/>
      <c r="I4" s="394"/>
      <c r="J4" s="79"/>
      <c r="K4" s="79"/>
    </row>
    <row r="5" spans="1:11" ht="16.7" customHeight="1" x14ac:dyDescent="0.2">
      <c r="A5" s="79"/>
      <c r="B5" s="79"/>
      <c r="C5" s="79"/>
      <c r="D5" s="119"/>
      <c r="E5" s="79"/>
      <c r="F5" s="79"/>
      <c r="G5" s="396" t="s">
        <v>5</v>
      </c>
      <c r="H5" s="396"/>
      <c r="I5" s="76">
        <v>1</v>
      </c>
      <c r="J5" s="79"/>
      <c r="K5" s="79"/>
    </row>
    <row r="6" spans="1:11" ht="30" customHeight="1" x14ac:dyDescent="0.2">
      <c r="A6" s="48" t="s">
        <v>7</v>
      </c>
      <c r="B6" s="379">
        <v>2</v>
      </c>
      <c r="C6" s="380"/>
      <c r="D6" s="380"/>
      <c r="E6" s="380"/>
      <c r="F6" s="119"/>
      <c r="G6" s="396" t="s">
        <v>6</v>
      </c>
      <c r="H6" s="396"/>
      <c r="I6" s="50">
        <v>3</v>
      </c>
      <c r="J6" s="79"/>
      <c r="K6" s="79"/>
    </row>
    <row r="7" spans="1:11" ht="30" customHeight="1" x14ac:dyDescent="0.2">
      <c r="A7" s="48" t="s">
        <v>96</v>
      </c>
      <c r="B7" s="398">
        <v>4</v>
      </c>
      <c r="C7" s="393"/>
      <c r="D7" s="393"/>
      <c r="E7" s="393"/>
      <c r="F7" s="119"/>
      <c r="G7" s="396" t="s">
        <v>97</v>
      </c>
      <c r="H7" s="396"/>
      <c r="I7" s="50">
        <v>5</v>
      </c>
      <c r="J7" s="79"/>
      <c r="K7" s="79"/>
    </row>
    <row r="8" spans="1:11" ht="13.35" customHeight="1" x14ac:dyDescent="0.2">
      <c r="A8" s="80"/>
      <c r="B8" s="143"/>
      <c r="C8" s="81"/>
      <c r="D8" s="81"/>
      <c r="E8" s="81"/>
      <c r="F8" s="132"/>
      <c r="G8" s="82"/>
      <c r="H8" s="83"/>
      <c r="I8" s="84"/>
      <c r="J8" s="79"/>
      <c r="K8" s="79"/>
    </row>
    <row r="9" spans="1:11" ht="13.35" customHeight="1" x14ac:dyDescent="0.2">
      <c r="A9" s="86"/>
      <c r="B9" s="86"/>
      <c r="C9" s="86"/>
      <c r="D9" s="133"/>
      <c r="E9" s="86"/>
      <c r="F9" s="86"/>
      <c r="G9" s="86"/>
      <c r="H9" s="86"/>
      <c r="I9" s="86"/>
      <c r="J9" s="79"/>
      <c r="K9" s="79"/>
    </row>
    <row r="10" spans="1:11" ht="24.2" customHeight="1" x14ac:dyDescent="0.2">
      <c r="A10" s="79"/>
      <c r="B10" s="79"/>
      <c r="C10" s="79"/>
      <c r="D10" s="119"/>
      <c r="E10" s="52" t="s">
        <v>541</v>
      </c>
      <c r="F10" s="79"/>
      <c r="G10" s="52" t="s">
        <v>542</v>
      </c>
      <c r="H10" s="79"/>
      <c r="I10" s="52" t="s">
        <v>543</v>
      </c>
      <c r="J10" s="79"/>
      <c r="K10" s="79"/>
    </row>
    <row r="11" spans="1:11" ht="13.35" customHeight="1" x14ac:dyDescent="0.2">
      <c r="A11" s="66"/>
      <c r="B11" s="79"/>
      <c r="C11" s="79"/>
      <c r="D11" s="119"/>
      <c r="E11" s="106"/>
      <c r="F11" s="79"/>
      <c r="G11" s="106"/>
      <c r="H11" s="79"/>
      <c r="I11" s="106"/>
      <c r="J11" s="79"/>
      <c r="K11" s="79"/>
    </row>
    <row r="12" spans="1:11" ht="13.35" customHeight="1" x14ac:dyDescent="0.2">
      <c r="A12" s="230" t="s">
        <v>544</v>
      </c>
      <c r="B12" s="231">
        <v>44742</v>
      </c>
      <c r="C12" s="103"/>
      <c r="D12" s="119"/>
      <c r="E12" s="79"/>
      <c r="F12" s="79"/>
      <c r="G12" s="79"/>
      <c r="H12" s="79"/>
      <c r="I12" s="79"/>
      <c r="J12" s="79"/>
      <c r="K12" s="79"/>
    </row>
    <row r="13" spans="1:11" ht="13.35" customHeight="1" x14ac:dyDescent="0.2">
      <c r="A13" s="232"/>
      <c r="B13" s="106"/>
      <c r="C13" s="106"/>
      <c r="D13" s="119"/>
      <c r="E13" s="79"/>
      <c r="F13" s="79"/>
      <c r="G13" s="79"/>
      <c r="H13" s="79"/>
      <c r="I13" s="79"/>
      <c r="J13" s="79"/>
      <c r="K13" s="79"/>
    </row>
    <row r="14" spans="1:11" ht="14.1" customHeight="1" x14ac:dyDescent="0.2">
      <c r="A14" s="77"/>
      <c r="B14" s="79"/>
      <c r="C14" s="48" t="s">
        <v>545</v>
      </c>
      <c r="D14" s="119"/>
      <c r="E14" s="74">
        <v>6</v>
      </c>
      <c r="F14" s="136"/>
      <c r="G14" s="74">
        <v>6</v>
      </c>
      <c r="H14" s="136"/>
      <c r="I14" s="74">
        <v>6</v>
      </c>
      <c r="J14" s="79"/>
      <c r="K14" s="79"/>
    </row>
    <row r="15" spans="1:11" ht="13.35" customHeight="1" x14ac:dyDescent="0.2">
      <c r="A15" s="77"/>
      <c r="B15" s="79"/>
      <c r="C15" s="79"/>
      <c r="D15" s="119"/>
      <c r="E15" s="86"/>
      <c r="F15" s="79"/>
      <c r="G15" s="86"/>
      <c r="H15" s="79"/>
      <c r="I15" s="86"/>
      <c r="J15" s="79"/>
      <c r="K15" s="79"/>
    </row>
    <row r="16" spans="1:11" ht="13.35" customHeight="1" x14ac:dyDescent="0.2">
      <c r="A16" s="77"/>
      <c r="B16" s="79"/>
      <c r="C16" s="79"/>
      <c r="D16" s="119"/>
      <c r="E16" s="79"/>
      <c r="F16" s="79"/>
      <c r="G16" s="79"/>
      <c r="H16" s="79"/>
      <c r="I16" s="79"/>
      <c r="J16" s="79"/>
      <c r="K16" s="79"/>
    </row>
    <row r="17" spans="1:11" ht="14.1" customHeight="1" x14ac:dyDescent="0.2">
      <c r="A17" s="77"/>
      <c r="B17" s="79"/>
      <c r="C17" s="48" t="s">
        <v>546</v>
      </c>
      <c r="D17" s="119" t="s">
        <v>140</v>
      </c>
      <c r="E17" s="74">
        <v>7</v>
      </c>
      <c r="F17" s="136"/>
      <c r="G17" s="74">
        <v>7</v>
      </c>
      <c r="H17" s="136"/>
      <c r="I17" s="74">
        <v>7</v>
      </c>
      <c r="J17" s="79"/>
      <c r="K17" s="79"/>
    </row>
    <row r="18" spans="1:11" ht="13.35" customHeight="1" x14ac:dyDescent="0.2">
      <c r="A18" s="77"/>
      <c r="B18" s="79"/>
      <c r="C18" s="79"/>
      <c r="D18" s="119"/>
      <c r="E18" s="86"/>
      <c r="F18" s="66"/>
      <c r="G18" s="86"/>
      <c r="H18" s="79"/>
      <c r="I18" s="86"/>
      <c r="J18" s="66"/>
      <c r="K18" s="79"/>
    </row>
    <row r="19" spans="1:11" ht="13.35" customHeight="1" x14ac:dyDescent="0.2">
      <c r="A19" s="77"/>
      <c r="B19" s="79"/>
      <c r="C19" s="79"/>
      <c r="D19" s="119"/>
      <c r="E19" s="66"/>
      <c r="F19" s="79"/>
      <c r="G19" s="66"/>
      <c r="H19" s="79"/>
      <c r="I19" s="66"/>
      <c r="J19" s="79"/>
      <c r="K19" s="66"/>
    </row>
    <row r="20" spans="1:11" ht="13.35" customHeight="1" x14ac:dyDescent="0.2">
      <c r="A20" s="230" t="s">
        <v>547</v>
      </c>
      <c r="B20" s="231" t="s">
        <v>211</v>
      </c>
      <c r="C20" s="103"/>
      <c r="D20" s="119"/>
      <c r="E20" s="79"/>
      <c r="F20" s="79"/>
      <c r="G20" s="79"/>
      <c r="H20" s="79"/>
      <c r="I20" s="79"/>
      <c r="J20" s="79"/>
      <c r="K20" s="79"/>
    </row>
    <row r="21" spans="1:11" ht="13.35" customHeight="1" x14ac:dyDescent="0.2">
      <c r="A21" s="178"/>
      <c r="B21" s="106"/>
      <c r="C21" s="106"/>
      <c r="D21" s="119"/>
      <c r="E21" s="79"/>
      <c r="F21" s="79"/>
      <c r="G21" s="79"/>
      <c r="H21" s="79"/>
      <c r="I21" s="79"/>
      <c r="J21" s="79"/>
      <c r="K21" s="79"/>
    </row>
    <row r="22" spans="1:11" ht="14.1" customHeight="1" x14ac:dyDescent="0.2">
      <c r="A22" s="46"/>
      <c r="B22" s="79"/>
      <c r="C22" s="48" t="s">
        <v>545</v>
      </c>
      <c r="D22" s="119"/>
      <c r="E22" s="74">
        <v>8</v>
      </c>
      <c r="F22" s="136"/>
      <c r="G22" s="74">
        <v>8</v>
      </c>
      <c r="H22" s="136"/>
      <c r="I22" s="74">
        <v>8</v>
      </c>
      <c r="J22" s="79"/>
      <c r="K22" s="79"/>
    </row>
    <row r="23" spans="1:11" ht="13.35" customHeight="1" x14ac:dyDescent="0.2">
      <c r="A23" s="46"/>
      <c r="B23" s="79"/>
      <c r="C23" s="79"/>
      <c r="D23" s="119"/>
      <c r="E23" s="86"/>
      <c r="F23" s="79"/>
      <c r="G23" s="86"/>
      <c r="H23" s="79"/>
      <c r="I23" s="86"/>
      <c r="J23" s="79"/>
      <c r="K23" s="79"/>
    </row>
    <row r="24" spans="1:11" ht="13.35" customHeight="1" x14ac:dyDescent="0.2">
      <c r="A24" s="46"/>
      <c r="B24" s="79"/>
      <c r="C24" s="79"/>
      <c r="D24" s="119"/>
      <c r="E24" s="79"/>
      <c r="F24" s="79"/>
      <c r="G24" s="79"/>
      <c r="H24" s="79"/>
      <c r="I24" s="79"/>
      <c r="J24" s="79"/>
      <c r="K24" s="79"/>
    </row>
    <row r="25" spans="1:11" ht="14.1" customHeight="1" x14ac:dyDescent="0.2">
      <c r="A25" s="46"/>
      <c r="B25" s="79"/>
      <c r="C25" s="48" t="s">
        <v>546</v>
      </c>
      <c r="D25" s="119" t="s">
        <v>140</v>
      </c>
      <c r="E25" s="74">
        <v>9</v>
      </c>
      <c r="F25" s="136"/>
      <c r="G25" s="74">
        <v>9</v>
      </c>
      <c r="H25" s="136"/>
      <c r="I25" s="74">
        <v>9</v>
      </c>
      <c r="J25" s="79"/>
      <c r="K25" s="79"/>
    </row>
    <row r="26" spans="1:11" ht="13.35" customHeight="1" x14ac:dyDescent="0.2">
      <c r="A26" s="46"/>
      <c r="B26" s="79"/>
      <c r="C26" s="79"/>
      <c r="D26" s="119"/>
      <c r="E26" s="86"/>
      <c r="F26" s="79"/>
      <c r="G26" s="86"/>
      <c r="H26" s="79"/>
      <c r="I26" s="86"/>
      <c r="J26" s="79"/>
      <c r="K26" s="79"/>
    </row>
    <row r="27" spans="1:11" ht="13.35" customHeight="1" x14ac:dyDescent="0.2">
      <c r="A27" s="77"/>
      <c r="B27" s="79"/>
      <c r="C27" s="79"/>
      <c r="D27" s="119"/>
      <c r="E27" s="79"/>
      <c r="F27" s="79"/>
      <c r="G27" s="79"/>
      <c r="H27" s="79"/>
      <c r="I27" s="79"/>
      <c r="J27" s="79"/>
      <c r="K27" s="79"/>
    </row>
    <row r="28" spans="1:11" ht="13.35" customHeight="1" x14ac:dyDescent="0.2">
      <c r="A28" s="230" t="s">
        <v>548</v>
      </c>
      <c r="B28" s="231" t="s">
        <v>211</v>
      </c>
      <c r="C28" s="103"/>
      <c r="D28" s="119"/>
      <c r="E28" s="79"/>
      <c r="F28" s="79"/>
      <c r="G28" s="79"/>
      <c r="H28" s="79"/>
      <c r="I28" s="79"/>
      <c r="J28" s="79"/>
      <c r="K28" s="79"/>
    </row>
    <row r="29" spans="1:11" ht="13.35" customHeight="1" x14ac:dyDescent="0.2">
      <c r="A29" s="73"/>
      <c r="B29" s="106"/>
      <c r="C29" s="106"/>
      <c r="D29" s="119"/>
      <c r="E29" s="79"/>
      <c r="F29" s="79"/>
      <c r="G29" s="79"/>
      <c r="H29" s="79"/>
      <c r="I29" s="79"/>
      <c r="J29" s="79"/>
      <c r="K29" s="79"/>
    </row>
    <row r="30" spans="1:11" ht="14.1" customHeight="1" x14ac:dyDescent="0.2">
      <c r="A30" s="77"/>
      <c r="B30" s="79"/>
      <c r="C30" s="48" t="s">
        <v>545</v>
      </c>
      <c r="D30" s="119"/>
      <c r="E30" s="74">
        <v>10</v>
      </c>
      <c r="F30" s="136"/>
      <c r="G30" s="74">
        <v>10</v>
      </c>
      <c r="H30" s="136"/>
      <c r="I30" s="74">
        <v>10</v>
      </c>
      <c r="J30" s="79"/>
      <c r="K30" s="79"/>
    </row>
    <row r="31" spans="1:11" ht="13.35" customHeight="1" x14ac:dyDescent="0.2">
      <c r="A31" s="77"/>
      <c r="B31" s="79"/>
      <c r="C31" s="79"/>
      <c r="D31" s="119"/>
      <c r="E31" s="86"/>
      <c r="F31" s="79"/>
      <c r="G31" s="86"/>
      <c r="H31" s="79"/>
      <c r="I31" s="86"/>
      <c r="J31" s="79"/>
      <c r="K31" s="79"/>
    </row>
    <row r="32" spans="1:11" ht="13.35" customHeight="1" x14ac:dyDescent="0.2">
      <c r="A32" s="77"/>
      <c r="B32" s="79"/>
      <c r="C32" s="79"/>
      <c r="D32" s="119"/>
      <c r="E32" s="79"/>
      <c r="F32" s="79"/>
      <c r="G32" s="79"/>
      <c r="H32" s="79"/>
      <c r="I32" s="79"/>
      <c r="J32" s="79"/>
      <c r="K32" s="79"/>
    </row>
    <row r="33" spans="1:11" ht="14.1" customHeight="1" x14ac:dyDescent="0.2">
      <c r="A33" s="77"/>
      <c r="B33" s="79"/>
      <c r="C33" s="48" t="s">
        <v>546</v>
      </c>
      <c r="D33" s="119" t="s">
        <v>140</v>
      </c>
      <c r="E33" s="74">
        <v>11</v>
      </c>
      <c r="F33" s="136"/>
      <c r="G33" s="74">
        <v>11</v>
      </c>
      <c r="H33" s="136"/>
      <c r="I33" s="74">
        <v>11</v>
      </c>
      <c r="J33" s="79"/>
      <c r="K33" s="79"/>
    </row>
    <row r="34" spans="1:11" ht="13.35" customHeight="1" x14ac:dyDescent="0.2">
      <c r="A34" s="77"/>
      <c r="B34" s="79"/>
      <c r="C34" s="79"/>
      <c r="D34" s="119"/>
      <c r="E34" s="86"/>
      <c r="F34" s="79"/>
      <c r="G34" s="86"/>
      <c r="H34" s="79"/>
      <c r="I34" s="86"/>
      <c r="J34" s="79"/>
      <c r="K34" s="79"/>
    </row>
    <row r="35" spans="1:11" ht="13.35" customHeight="1" x14ac:dyDescent="0.2">
      <c r="A35" s="77"/>
      <c r="B35" s="79"/>
      <c r="C35" s="79"/>
      <c r="D35" s="119"/>
      <c r="E35" s="79"/>
      <c r="F35" s="79"/>
      <c r="G35" s="79"/>
      <c r="H35" s="79"/>
      <c r="I35" s="79"/>
      <c r="J35" s="79"/>
      <c r="K35" s="79"/>
    </row>
    <row r="36" spans="1:11" ht="13.35" customHeight="1" x14ac:dyDescent="0.2">
      <c r="A36" s="230" t="s">
        <v>549</v>
      </c>
      <c r="B36" s="231">
        <v>45107</v>
      </c>
      <c r="C36" s="103"/>
      <c r="D36" s="119"/>
      <c r="E36" s="79"/>
      <c r="F36" s="79"/>
      <c r="G36" s="79"/>
      <c r="H36" s="79"/>
      <c r="I36" s="79"/>
      <c r="J36" s="79"/>
      <c r="K36" s="79"/>
    </row>
    <row r="37" spans="1:11" ht="13.35" customHeight="1" x14ac:dyDescent="0.2">
      <c r="A37" s="106"/>
      <c r="B37" s="106"/>
      <c r="C37" s="106"/>
      <c r="D37" s="119"/>
      <c r="E37" s="79"/>
      <c r="F37" s="79"/>
      <c r="G37" s="79"/>
      <c r="H37" s="79"/>
      <c r="I37" s="79"/>
      <c r="J37" s="79"/>
      <c r="K37" s="79"/>
    </row>
    <row r="38" spans="1:11" ht="14.1" customHeight="1" x14ac:dyDescent="0.2">
      <c r="A38" s="79"/>
      <c r="B38" s="79"/>
      <c r="C38" s="48" t="s">
        <v>545</v>
      </c>
      <c r="D38" s="119"/>
      <c r="E38" s="74">
        <v>12</v>
      </c>
      <c r="F38" s="136"/>
      <c r="G38" s="74">
        <v>12</v>
      </c>
      <c r="H38" s="136"/>
      <c r="I38" s="74">
        <v>12</v>
      </c>
      <c r="J38" s="79"/>
      <c r="K38" s="79"/>
    </row>
    <row r="39" spans="1:11" ht="13.35" customHeight="1" x14ac:dyDescent="0.2">
      <c r="A39" s="79"/>
      <c r="B39" s="79"/>
      <c r="C39" s="79"/>
      <c r="D39" s="119"/>
      <c r="E39" s="86"/>
      <c r="F39" s="79"/>
      <c r="G39" s="86"/>
      <c r="H39" s="79"/>
      <c r="I39" s="86"/>
      <c r="J39" s="79"/>
      <c r="K39" s="79"/>
    </row>
    <row r="40" spans="1:11" ht="13.35" customHeight="1" x14ac:dyDescent="0.2">
      <c r="A40" s="79"/>
      <c r="B40" s="79"/>
      <c r="C40" s="79"/>
      <c r="D40" s="119"/>
      <c r="E40" s="79"/>
      <c r="F40" s="79"/>
      <c r="G40" s="79"/>
      <c r="H40" s="79"/>
      <c r="I40" s="79"/>
      <c r="J40" s="79"/>
      <c r="K40" s="79"/>
    </row>
    <row r="41" spans="1:11" ht="14.1" customHeight="1" x14ac:dyDescent="0.2">
      <c r="A41" s="79"/>
      <c r="B41" s="79"/>
      <c r="C41" s="48" t="s">
        <v>546</v>
      </c>
      <c r="D41" s="119" t="s">
        <v>140</v>
      </c>
      <c r="E41" s="74">
        <v>13</v>
      </c>
      <c r="F41" s="136"/>
      <c r="G41" s="74">
        <v>13</v>
      </c>
      <c r="H41" s="136"/>
      <c r="I41" s="74">
        <v>13</v>
      </c>
      <c r="J41" s="79"/>
      <c r="K41" s="79"/>
    </row>
    <row r="42" spans="1:11" ht="13.35" customHeight="1" x14ac:dyDescent="0.2">
      <c r="A42" s="79"/>
      <c r="B42" s="79"/>
      <c r="C42" s="79"/>
      <c r="D42" s="119"/>
      <c r="E42" s="86"/>
      <c r="F42" s="79"/>
      <c r="G42" s="86"/>
      <c r="H42" s="79"/>
      <c r="I42" s="86"/>
      <c r="J42" s="79"/>
      <c r="K42" s="79"/>
    </row>
    <row r="43" spans="1:11" ht="13.35" customHeight="1" x14ac:dyDescent="0.2">
      <c r="A43" s="79"/>
      <c r="B43" s="79"/>
      <c r="C43" s="79"/>
      <c r="D43" s="119"/>
      <c r="E43" s="79"/>
      <c r="F43" s="79"/>
      <c r="G43" s="79"/>
      <c r="H43" s="79"/>
      <c r="I43" s="79"/>
      <c r="J43" s="79"/>
      <c r="K43" s="79"/>
    </row>
    <row r="44" spans="1:11" ht="13.35" customHeight="1" x14ac:dyDescent="0.2">
      <c r="A44" s="79"/>
      <c r="B44" s="79"/>
      <c r="C44" s="79"/>
      <c r="D44" s="119"/>
      <c r="E44" s="79"/>
      <c r="F44" s="79"/>
      <c r="G44" s="79"/>
      <c r="H44" s="79"/>
      <c r="I44" s="79"/>
      <c r="J44" s="79"/>
      <c r="K44" s="79"/>
    </row>
    <row r="45" spans="1:11" ht="13.35" customHeight="1" x14ac:dyDescent="0.2">
      <c r="A45" s="79"/>
      <c r="B45" s="79"/>
      <c r="C45" s="79"/>
      <c r="D45" s="119"/>
      <c r="E45" s="79"/>
      <c r="F45" s="79"/>
      <c r="G45" s="79"/>
      <c r="H45" s="79"/>
      <c r="I45" s="79"/>
      <c r="J45" s="79"/>
      <c r="K45" s="79"/>
    </row>
    <row r="46" spans="1:11" ht="13.35" customHeight="1" x14ac:dyDescent="0.2">
      <c r="A46" s="383" t="s">
        <v>550</v>
      </c>
      <c r="B46" s="383"/>
      <c r="C46" s="383"/>
      <c r="D46" s="383"/>
      <c r="E46" s="383"/>
      <c r="F46" s="383"/>
      <c r="G46" s="383"/>
      <c r="H46" s="383"/>
      <c r="I46" s="383"/>
      <c r="J46" s="79"/>
      <c r="K46" s="79"/>
    </row>
    <row r="47" spans="1:11" ht="13.35" customHeight="1" x14ac:dyDescent="0.2">
      <c r="A47" s="79"/>
      <c r="B47" s="79"/>
      <c r="C47" s="79"/>
      <c r="D47" s="119"/>
      <c r="E47" s="79"/>
      <c r="F47" s="79"/>
      <c r="G47" s="79"/>
      <c r="H47" s="79"/>
      <c r="I47" s="79"/>
      <c r="J47" s="79"/>
      <c r="K47" s="79"/>
    </row>
    <row r="48" spans="1:11" ht="13.35" customHeight="1" x14ac:dyDescent="0.2">
      <c r="A48" s="79"/>
      <c r="B48" s="79"/>
      <c r="C48" s="79"/>
      <c r="D48" s="119"/>
      <c r="E48" s="79"/>
      <c r="F48" s="79"/>
      <c r="G48" s="79"/>
      <c r="H48" s="79"/>
      <c r="I48" s="79"/>
      <c r="J48" s="79"/>
      <c r="K48" s="79"/>
    </row>
    <row r="49" spans="1:11" ht="13.35" customHeight="1" x14ac:dyDescent="0.2">
      <c r="A49" s="79"/>
      <c r="B49" s="79"/>
      <c r="C49" s="79"/>
      <c r="D49" s="119"/>
      <c r="E49" s="79"/>
      <c r="F49" s="79"/>
      <c r="G49" s="79"/>
      <c r="H49" s="79"/>
      <c r="I49" s="79"/>
      <c r="J49" s="79"/>
      <c r="K49" s="79"/>
    </row>
    <row r="50" spans="1:11" ht="13.35" customHeight="1" x14ac:dyDescent="0.2">
      <c r="A50" s="79"/>
      <c r="B50" s="79"/>
      <c r="C50" s="79"/>
      <c r="D50" s="119"/>
      <c r="E50" s="79"/>
      <c r="F50" s="79"/>
      <c r="G50" s="79"/>
      <c r="H50" s="79"/>
      <c r="I50" s="79"/>
      <c r="J50" s="79"/>
      <c r="K50" s="79"/>
    </row>
    <row r="51" spans="1:11" ht="30" customHeight="1" x14ac:dyDescent="0.2">
      <c r="A51" s="75" t="s">
        <v>63</v>
      </c>
      <c r="B51" s="379">
        <v>14</v>
      </c>
      <c r="C51" s="380"/>
      <c r="D51" s="380"/>
      <c r="E51" s="380"/>
      <c r="F51" s="380"/>
      <c r="G51" s="377" t="s">
        <v>64</v>
      </c>
      <c r="H51" s="377"/>
      <c r="I51" s="76">
        <v>15</v>
      </c>
      <c r="J51" s="122"/>
      <c r="K51" s="122"/>
    </row>
    <row r="52" spans="1:11" x14ac:dyDescent="0.2">
      <c r="B52" s="118"/>
      <c r="C52" s="118"/>
      <c r="D52" s="118"/>
      <c r="E52" s="118"/>
      <c r="F52" s="118"/>
      <c r="I52" s="118"/>
    </row>
  </sheetData>
  <mergeCells count="11">
    <mergeCell ref="A4:I4"/>
    <mergeCell ref="A3:I3"/>
    <mergeCell ref="A2:I2"/>
    <mergeCell ref="A46:I46"/>
    <mergeCell ref="B51:F51"/>
    <mergeCell ref="G51:H51"/>
    <mergeCell ref="B7:E7"/>
    <mergeCell ref="B6:E6"/>
    <mergeCell ref="G7:H7"/>
    <mergeCell ref="G6:H6"/>
    <mergeCell ref="G5:H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52"/>
  <sheetViews>
    <sheetView showRuler="0" workbookViewId="0"/>
  </sheetViews>
  <sheetFormatPr defaultColWidth="13.140625" defaultRowHeight="12.75" x14ac:dyDescent="0.2"/>
  <cols>
    <col min="1" max="1" width="20.5703125" customWidth="1"/>
    <col min="2" max="3" width="21.7109375" customWidth="1"/>
    <col min="4" max="4" width="8.140625" customWidth="1"/>
    <col min="5" max="5" width="15.5703125" customWidth="1"/>
    <col min="6" max="6" width="17.85546875" customWidth="1"/>
    <col min="7" max="9" width="9.85546875" customWidth="1"/>
  </cols>
  <sheetData>
    <row r="1" spans="1:9" ht="13.35" customHeight="1" x14ac:dyDescent="0.2">
      <c r="A1" s="42" t="s">
        <v>551</v>
      </c>
      <c r="B1" s="75"/>
      <c r="C1" s="75"/>
      <c r="D1" s="75"/>
      <c r="E1" s="75"/>
      <c r="F1" s="3" t="s">
        <v>1</v>
      </c>
      <c r="G1" s="79"/>
      <c r="H1" s="79"/>
      <c r="I1" s="79"/>
    </row>
    <row r="2" spans="1:9" ht="13.35" customHeight="1" x14ac:dyDescent="0.2">
      <c r="A2" s="397" t="s">
        <v>2</v>
      </c>
      <c r="B2" s="397"/>
      <c r="C2" s="397"/>
      <c r="D2" s="397"/>
      <c r="E2" s="397"/>
      <c r="F2" s="397"/>
      <c r="G2" s="79"/>
      <c r="H2" s="79"/>
      <c r="I2" s="79"/>
    </row>
    <row r="3" spans="1:9" ht="13.35" customHeight="1" x14ac:dyDescent="0.2">
      <c r="A3" s="397" t="s">
        <v>3</v>
      </c>
      <c r="B3" s="397"/>
      <c r="C3" s="397"/>
      <c r="D3" s="397"/>
      <c r="E3" s="397"/>
      <c r="F3" s="397"/>
      <c r="G3" s="172"/>
      <c r="H3" s="172"/>
      <c r="I3" s="172"/>
    </row>
    <row r="4" spans="1:9" ht="17.45" customHeight="1" x14ac:dyDescent="0.25">
      <c r="A4" s="394" t="s">
        <v>552</v>
      </c>
      <c r="B4" s="394"/>
      <c r="C4" s="394"/>
      <c r="D4" s="394"/>
      <c r="E4" s="394"/>
      <c r="F4" s="394"/>
      <c r="G4" s="45"/>
      <c r="H4" s="45"/>
      <c r="I4" s="45"/>
    </row>
    <row r="5" spans="1:9" ht="16.7" customHeight="1" x14ac:dyDescent="0.2">
      <c r="A5" s="79"/>
      <c r="B5" s="418" t="s">
        <v>553</v>
      </c>
      <c r="C5" s="418"/>
      <c r="D5" s="418"/>
      <c r="E5" s="46" t="s">
        <v>5</v>
      </c>
      <c r="F5" s="76">
        <v>1</v>
      </c>
      <c r="G5" s="79"/>
      <c r="H5" s="79"/>
      <c r="I5" s="79"/>
    </row>
    <row r="6" spans="1:9" ht="30" customHeight="1" x14ac:dyDescent="0.2">
      <c r="A6" s="48" t="s">
        <v>7</v>
      </c>
      <c r="B6" s="379">
        <v>2</v>
      </c>
      <c r="C6" s="380"/>
      <c r="D6" s="396" t="s">
        <v>6</v>
      </c>
      <c r="E6" s="396"/>
      <c r="F6" s="50">
        <v>3</v>
      </c>
      <c r="G6" s="79"/>
      <c r="H6" s="79"/>
      <c r="I6" s="79"/>
    </row>
    <row r="7" spans="1:9" ht="30" customHeight="1" x14ac:dyDescent="0.2">
      <c r="A7" s="48" t="s">
        <v>96</v>
      </c>
      <c r="B7" s="398">
        <v>4</v>
      </c>
      <c r="C7" s="393"/>
      <c r="D7" s="396" t="s">
        <v>97</v>
      </c>
      <c r="E7" s="396"/>
      <c r="F7" s="50">
        <v>5</v>
      </c>
      <c r="G7" s="79"/>
      <c r="H7" s="79"/>
      <c r="I7" s="79"/>
    </row>
    <row r="8" spans="1:9" ht="13.35" customHeight="1" x14ac:dyDescent="0.2">
      <c r="A8" s="80"/>
      <c r="B8" s="143"/>
      <c r="C8" s="81"/>
      <c r="D8" s="132"/>
      <c r="E8" s="132"/>
      <c r="F8" s="81"/>
      <c r="G8" s="79"/>
      <c r="H8" s="46"/>
      <c r="I8" s="122"/>
    </row>
    <row r="9" spans="1:9" ht="13.35" customHeight="1" x14ac:dyDescent="0.2">
      <c r="A9" s="86"/>
      <c r="B9" s="86"/>
      <c r="C9" s="86"/>
      <c r="D9" s="86"/>
      <c r="E9" s="86"/>
      <c r="F9" s="86"/>
      <c r="G9" s="79"/>
      <c r="H9" s="79"/>
      <c r="I9" s="79"/>
    </row>
    <row r="10" spans="1:9" ht="13.35" customHeight="1" x14ac:dyDescent="0.2">
      <c r="A10" s="392" t="s">
        <v>554</v>
      </c>
      <c r="B10" s="392"/>
      <c r="C10" s="392"/>
      <c r="D10" s="79"/>
      <c r="E10" s="430" t="s">
        <v>555</v>
      </c>
      <c r="F10" s="430"/>
      <c r="G10" s="79"/>
      <c r="H10" s="79"/>
      <c r="I10" s="79"/>
    </row>
    <row r="11" spans="1:9" ht="17.45" customHeight="1" x14ac:dyDescent="0.2">
      <c r="A11" s="52" t="s">
        <v>556</v>
      </c>
      <c r="B11" s="52" t="s">
        <v>557</v>
      </c>
      <c r="C11" s="52" t="s">
        <v>558</v>
      </c>
      <c r="D11" s="46"/>
      <c r="E11" s="431"/>
      <c r="F11" s="431"/>
      <c r="G11" s="79"/>
      <c r="H11" s="79"/>
      <c r="I11" s="79"/>
    </row>
    <row r="12" spans="1:9" ht="17.45" customHeight="1" x14ac:dyDescent="0.2">
      <c r="A12" s="50">
        <v>6</v>
      </c>
      <c r="B12" s="50">
        <v>7</v>
      </c>
      <c r="C12" s="50">
        <v>8</v>
      </c>
      <c r="D12" s="46" t="s">
        <v>140</v>
      </c>
      <c r="E12" s="398">
        <v>9</v>
      </c>
      <c r="F12" s="393"/>
      <c r="G12" s="79"/>
      <c r="H12" s="79"/>
      <c r="I12" s="79"/>
    </row>
    <row r="13" spans="1:9" ht="17.45" customHeight="1" x14ac:dyDescent="0.2">
      <c r="A13" s="51"/>
      <c r="B13" s="51"/>
      <c r="C13" s="51"/>
      <c r="D13" s="79"/>
      <c r="E13" s="393"/>
      <c r="F13" s="393"/>
      <c r="G13" s="79"/>
      <c r="H13" s="79"/>
      <c r="I13" s="79"/>
    </row>
    <row r="14" spans="1:9" ht="17.45" customHeight="1" x14ac:dyDescent="0.2">
      <c r="A14" s="233"/>
      <c r="B14" s="233"/>
      <c r="C14" s="233"/>
      <c r="D14" s="79"/>
      <c r="E14" s="393"/>
      <c r="F14" s="393"/>
      <c r="G14" s="79"/>
      <c r="H14" s="79"/>
      <c r="I14" s="79"/>
    </row>
    <row r="15" spans="1:9" ht="17.45" customHeight="1" x14ac:dyDescent="0.2">
      <c r="A15" s="233"/>
      <c r="B15" s="233"/>
      <c r="C15" s="233"/>
      <c r="D15" s="79"/>
      <c r="E15" s="393"/>
      <c r="F15" s="393"/>
      <c r="G15" s="79"/>
      <c r="H15" s="79"/>
      <c r="I15" s="79"/>
    </row>
    <row r="16" spans="1:9" ht="17.45" customHeight="1" x14ac:dyDescent="0.2">
      <c r="A16" s="233"/>
      <c r="B16" s="233"/>
      <c r="C16" s="233"/>
      <c r="D16" s="79"/>
      <c r="E16" s="393"/>
      <c r="F16" s="393"/>
      <c r="G16" s="79"/>
      <c r="H16" s="79"/>
      <c r="I16" s="79"/>
    </row>
    <row r="17" spans="1:9" ht="17.45" customHeight="1" x14ac:dyDescent="0.2">
      <c r="A17" s="233"/>
      <c r="B17" s="233"/>
      <c r="C17" s="233"/>
      <c r="D17" s="79"/>
      <c r="E17" s="393"/>
      <c r="F17" s="393"/>
      <c r="G17" s="79"/>
      <c r="H17" s="79"/>
      <c r="I17" s="79"/>
    </row>
    <row r="18" spans="1:9" ht="17.45" customHeight="1" x14ac:dyDescent="0.2">
      <c r="A18" s="233"/>
      <c r="B18" s="233"/>
      <c r="C18" s="233"/>
      <c r="D18" s="79"/>
      <c r="E18" s="393"/>
      <c r="F18" s="393"/>
      <c r="G18" s="79"/>
      <c r="H18" s="79"/>
      <c r="I18" s="79"/>
    </row>
    <row r="19" spans="1:9" ht="17.45" customHeight="1" x14ac:dyDescent="0.2">
      <c r="A19" s="233"/>
      <c r="B19" s="233"/>
      <c r="C19" s="233"/>
      <c r="D19" s="79"/>
      <c r="E19" s="393"/>
      <c r="F19" s="393"/>
      <c r="G19" s="79"/>
      <c r="H19" s="79"/>
      <c r="I19" s="79"/>
    </row>
    <row r="20" spans="1:9" ht="17.45" customHeight="1" x14ac:dyDescent="0.2">
      <c r="A20" s="233"/>
      <c r="B20" s="233"/>
      <c r="C20" s="233"/>
      <c r="D20" s="79"/>
      <c r="E20" s="393"/>
      <c r="F20" s="393"/>
      <c r="G20" s="79"/>
      <c r="H20" s="79"/>
      <c r="I20" s="79"/>
    </row>
    <row r="21" spans="1:9" ht="17.45" customHeight="1" x14ac:dyDescent="0.2">
      <c r="A21" s="233"/>
      <c r="B21" s="233"/>
      <c r="C21" s="233"/>
      <c r="D21" s="79"/>
      <c r="E21" s="393"/>
      <c r="F21" s="393"/>
      <c r="G21" s="79"/>
      <c r="H21" s="79"/>
      <c r="I21" s="79"/>
    </row>
    <row r="22" spans="1:9" ht="17.45" customHeight="1" x14ac:dyDescent="0.2">
      <c r="A22" s="233"/>
      <c r="B22" s="233"/>
      <c r="C22" s="233"/>
      <c r="D22" s="79"/>
      <c r="E22" s="393"/>
      <c r="F22" s="393"/>
      <c r="G22" s="79"/>
      <c r="H22" s="79"/>
      <c r="I22" s="79"/>
    </row>
    <row r="23" spans="1:9" ht="17.45" customHeight="1" x14ac:dyDescent="0.2">
      <c r="A23" s="233"/>
      <c r="B23" s="233"/>
      <c r="C23" s="233"/>
      <c r="D23" s="79"/>
      <c r="E23" s="393"/>
      <c r="F23" s="393"/>
      <c r="G23" s="79"/>
      <c r="H23" s="79"/>
      <c r="I23" s="79"/>
    </row>
    <row r="24" spans="1:9" ht="17.45" customHeight="1" x14ac:dyDescent="0.2">
      <c r="A24" s="233"/>
      <c r="B24" s="233"/>
      <c r="C24" s="233"/>
      <c r="D24" s="79"/>
      <c r="E24" s="393"/>
      <c r="F24" s="393"/>
      <c r="G24" s="79"/>
      <c r="H24" s="79"/>
      <c r="I24" s="79"/>
    </row>
    <row r="25" spans="1:9" ht="17.45" customHeight="1" x14ac:dyDescent="0.2">
      <c r="A25" s="233"/>
      <c r="B25" s="233"/>
      <c r="C25" s="233"/>
      <c r="D25" s="79"/>
      <c r="E25" s="393"/>
      <c r="F25" s="393"/>
      <c r="G25" s="79"/>
      <c r="H25" s="79"/>
      <c r="I25" s="79"/>
    </row>
    <row r="26" spans="1:9" ht="17.45" customHeight="1" x14ac:dyDescent="0.2">
      <c r="A26" s="233"/>
      <c r="B26" s="233"/>
      <c r="C26" s="233"/>
      <c r="D26" s="79"/>
      <c r="E26" s="393"/>
      <c r="F26" s="393"/>
      <c r="G26" s="79"/>
      <c r="H26" s="79"/>
      <c r="I26" s="79"/>
    </row>
    <row r="27" spans="1:9" ht="17.45" customHeight="1" x14ac:dyDescent="0.2">
      <c r="A27" s="233"/>
      <c r="B27" s="233"/>
      <c r="C27" s="233"/>
      <c r="D27" s="79"/>
      <c r="E27" s="393"/>
      <c r="F27" s="393"/>
      <c r="G27" s="79"/>
      <c r="H27" s="79"/>
      <c r="I27" s="79"/>
    </row>
    <row r="28" spans="1:9" ht="17.45" customHeight="1" x14ac:dyDescent="0.2">
      <c r="A28" s="233"/>
      <c r="B28" s="233"/>
      <c r="C28" s="233"/>
      <c r="D28" s="79"/>
      <c r="E28" s="393"/>
      <c r="F28" s="393"/>
      <c r="G28" s="79"/>
      <c r="H28" s="79"/>
      <c r="I28" s="79"/>
    </row>
    <row r="29" spans="1:9" ht="17.45" customHeight="1" x14ac:dyDescent="0.2">
      <c r="A29" s="233"/>
      <c r="B29" s="233"/>
      <c r="C29" s="233"/>
      <c r="D29" s="79"/>
      <c r="E29" s="393"/>
      <c r="F29" s="393"/>
      <c r="G29" s="79"/>
      <c r="H29" s="79"/>
      <c r="I29" s="79"/>
    </row>
    <row r="30" spans="1:9" ht="17.45" customHeight="1" x14ac:dyDescent="0.2">
      <c r="A30" s="233"/>
      <c r="B30" s="233"/>
      <c r="C30" s="233"/>
      <c r="D30" s="79"/>
      <c r="E30" s="393"/>
      <c r="F30" s="393"/>
      <c r="G30" s="79"/>
      <c r="H30" s="79"/>
      <c r="I30" s="79"/>
    </row>
    <row r="31" spans="1:9" ht="17.45" customHeight="1" x14ac:dyDescent="0.2">
      <c r="A31" s="233"/>
      <c r="B31" s="233"/>
      <c r="C31" s="233"/>
      <c r="D31" s="79"/>
      <c r="E31" s="393"/>
      <c r="F31" s="393"/>
      <c r="G31" s="79"/>
      <c r="H31" s="79"/>
      <c r="I31" s="79"/>
    </row>
    <row r="32" spans="1:9" ht="17.45" customHeight="1" x14ac:dyDescent="0.2">
      <c r="A32" s="233"/>
      <c r="B32" s="233"/>
      <c r="C32" s="233"/>
      <c r="D32" s="79"/>
      <c r="E32" s="393"/>
      <c r="F32" s="393"/>
      <c r="G32" s="79"/>
      <c r="H32" s="79"/>
      <c r="I32" s="79"/>
    </row>
    <row r="33" spans="1:9" ht="17.45" customHeight="1" x14ac:dyDescent="0.2">
      <c r="A33" s="233"/>
      <c r="B33" s="233"/>
      <c r="C33" s="233"/>
      <c r="D33" s="79"/>
      <c r="E33" s="393"/>
      <c r="F33" s="393"/>
      <c r="G33" s="79"/>
      <c r="H33" s="79"/>
      <c r="I33" s="79"/>
    </row>
    <row r="34" spans="1:9" ht="17.45" customHeight="1" x14ac:dyDescent="0.2">
      <c r="A34" s="233"/>
      <c r="B34" s="233"/>
      <c r="C34" s="233"/>
      <c r="D34" s="79"/>
      <c r="E34" s="393"/>
      <c r="F34" s="393"/>
      <c r="G34" s="79"/>
      <c r="H34" s="79"/>
      <c r="I34" s="79"/>
    </row>
    <row r="35" spans="1:9" ht="17.45" customHeight="1" x14ac:dyDescent="0.2">
      <c r="A35" s="233"/>
      <c r="B35" s="233"/>
      <c r="C35" s="233"/>
      <c r="D35" s="79"/>
      <c r="E35" s="393"/>
      <c r="F35" s="393"/>
      <c r="G35" s="79"/>
      <c r="H35" s="79"/>
      <c r="I35" s="79"/>
    </row>
    <row r="36" spans="1:9" ht="17.45" customHeight="1" x14ac:dyDescent="0.2">
      <c r="A36" s="233"/>
      <c r="B36" s="233"/>
      <c r="C36" s="233"/>
      <c r="D36" s="79"/>
      <c r="E36" s="393"/>
      <c r="F36" s="393"/>
      <c r="G36" s="79"/>
      <c r="H36" s="79"/>
      <c r="I36" s="79"/>
    </row>
    <row r="37" spans="1:9" ht="17.45" customHeight="1" x14ac:dyDescent="0.2">
      <c r="A37" s="233"/>
      <c r="B37" s="233"/>
      <c r="C37" s="233"/>
      <c r="D37" s="79"/>
      <c r="E37" s="393"/>
      <c r="F37" s="393"/>
      <c r="G37" s="79"/>
      <c r="H37" s="79"/>
      <c r="I37" s="79"/>
    </row>
    <row r="38" spans="1:9" ht="20.100000000000001" customHeight="1" x14ac:dyDescent="0.2">
      <c r="A38" s="233"/>
      <c r="B38" s="233"/>
      <c r="C38" s="233"/>
      <c r="D38" s="79"/>
      <c r="E38" s="393"/>
      <c r="F38" s="393"/>
      <c r="G38" s="79"/>
      <c r="H38" s="79"/>
      <c r="I38" s="79"/>
    </row>
    <row r="39" spans="1:9" ht="20.100000000000001" customHeight="1" x14ac:dyDescent="0.2">
      <c r="A39" s="106"/>
      <c r="B39" s="106"/>
      <c r="C39" s="467" t="s">
        <v>559</v>
      </c>
      <c r="D39" s="396"/>
      <c r="E39" s="469">
        <v>10</v>
      </c>
      <c r="F39" s="470"/>
      <c r="G39" s="79"/>
      <c r="H39" s="79"/>
      <c r="I39" s="79"/>
    </row>
    <row r="40" spans="1:9" ht="20.100000000000001" customHeight="1" x14ac:dyDescent="0.2">
      <c r="A40" s="79"/>
      <c r="B40" s="79"/>
      <c r="C40" s="79"/>
      <c r="D40" s="77"/>
      <c r="E40" s="468" t="s">
        <v>560</v>
      </c>
      <c r="F40" s="468"/>
      <c r="G40" s="79"/>
      <c r="H40" s="79"/>
      <c r="I40" s="79"/>
    </row>
    <row r="41" spans="1:9" ht="13.35" customHeight="1" x14ac:dyDescent="0.2">
      <c r="A41" s="79"/>
      <c r="B41" s="79"/>
      <c r="C41" s="79"/>
      <c r="D41" s="77"/>
      <c r="E41" s="44"/>
      <c r="F41" s="44"/>
      <c r="G41" s="79"/>
      <c r="H41" s="79"/>
      <c r="I41" s="79"/>
    </row>
    <row r="42" spans="1:9" ht="13.35" customHeight="1" x14ac:dyDescent="0.2">
      <c r="A42" s="79"/>
      <c r="B42" s="79"/>
      <c r="C42" s="79"/>
      <c r="D42" s="77"/>
      <c r="E42" s="44"/>
      <c r="F42" s="44"/>
      <c r="G42" s="79"/>
      <c r="H42" s="79"/>
      <c r="I42" s="79"/>
    </row>
    <row r="43" spans="1:9" ht="13.35" customHeight="1" x14ac:dyDescent="0.2">
      <c r="A43" s="79"/>
      <c r="B43" s="79"/>
      <c r="C43" s="79"/>
      <c r="D43" s="77"/>
      <c r="E43" s="44"/>
      <c r="F43" s="44"/>
      <c r="G43" s="79"/>
      <c r="H43" s="79"/>
      <c r="I43" s="79"/>
    </row>
    <row r="44" spans="1:9" ht="31.7" customHeight="1" x14ac:dyDescent="0.2">
      <c r="A44" s="75" t="s">
        <v>63</v>
      </c>
      <c r="B44" s="379">
        <v>11</v>
      </c>
      <c r="C44" s="380"/>
      <c r="D44" s="377" t="s">
        <v>64</v>
      </c>
      <c r="E44" s="377"/>
      <c r="F44" s="76">
        <v>12</v>
      </c>
      <c r="G44" s="79"/>
      <c r="H44" s="79"/>
      <c r="I44" s="79"/>
    </row>
    <row r="45" spans="1:9" ht="15" customHeight="1" x14ac:dyDescent="0.2">
      <c r="B45" s="23"/>
      <c r="C45" s="23"/>
      <c r="F45" s="23"/>
    </row>
    <row r="46" spans="1:9" ht="15" customHeight="1" x14ac:dyDescent="0.2"/>
    <row r="47" spans="1:9" ht="15" customHeight="1" x14ac:dyDescent="0.2"/>
    <row r="48" spans="1:9" ht="15" customHeight="1" x14ac:dyDescent="0.2"/>
    <row r="49" ht="15" customHeight="1" x14ac:dyDescent="0.2"/>
    <row r="50" ht="15" customHeight="1" x14ac:dyDescent="0.2"/>
    <row r="51" ht="15" customHeight="1" x14ac:dyDescent="0.2"/>
    <row r="52" ht="15" customHeight="1" x14ac:dyDescent="0.2"/>
  </sheetData>
  <mergeCells count="42">
    <mergeCell ref="A3:F3"/>
    <mergeCell ref="A2:F2"/>
    <mergeCell ref="A4:F4"/>
    <mergeCell ref="B5:D5"/>
    <mergeCell ref="B6:C6"/>
    <mergeCell ref="B7:C7"/>
    <mergeCell ref="D7:E7"/>
    <mergeCell ref="D6:E6"/>
    <mergeCell ref="E18:F18"/>
    <mergeCell ref="E17:F17"/>
    <mergeCell ref="E16:F16"/>
    <mergeCell ref="E15:F15"/>
    <mergeCell ref="E12:F12"/>
    <mergeCell ref="E10:F11"/>
    <mergeCell ref="E13:F13"/>
    <mergeCell ref="E14:F14"/>
    <mergeCell ref="A10:C10"/>
    <mergeCell ref="E31:F31"/>
    <mergeCell ref="E32:F32"/>
    <mergeCell ref="E27:F27"/>
    <mergeCell ref="E19:F19"/>
    <mergeCell ref="E20:F20"/>
    <mergeCell ref="E21:F21"/>
    <mergeCell ref="E22:F22"/>
    <mergeCell ref="E23:F23"/>
    <mergeCell ref="E30:F30"/>
    <mergeCell ref="E29:F29"/>
    <mergeCell ref="E28:F28"/>
    <mergeCell ref="E24:F24"/>
    <mergeCell ref="E25:F25"/>
    <mergeCell ref="E26:F26"/>
    <mergeCell ref="E35:F35"/>
    <mergeCell ref="E36:F36"/>
    <mergeCell ref="E37:F37"/>
    <mergeCell ref="E38:F38"/>
    <mergeCell ref="E33:F33"/>
    <mergeCell ref="E34:F34"/>
    <mergeCell ref="C39:D39"/>
    <mergeCell ref="B44:C44"/>
    <mergeCell ref="D44:E44"/>
    <mergeCell ref="E40:F40"/>
    <mergeCell ref="E39:F3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52"/>
  <sheetViews>
    <sheetView showRuler="0" workbookViewId="0"/>
  </sheetViews>
  <sheetFormatPr defaultColWidth="13.140625" defaultRowHeight="12.75" x14ac:dyDescent="0.2"/>
  <cols>
    <col min="1" max="1" width="20.5703125" customWidth="1"/>
    <col min="2" max="2" width="21.140625" customWidth="1"/>
    <col min="3" max="3" width="15.42578125" customWidth="1"/>
    <col min="4" max="4" width="8.42578125" customWidth="1"/>
    <col min="5" max="5" width="15.7109375" customWidth="1"/>
    <col min="6" max="6" width="17.85546875" customWidth="1"/>
    <col min="7" max="9" width="9.85546875" customWidth="1"/>
  </cols>
  <sheetData>
    <row r="1" spans="1:9" ht="13.35" customHeight="1" x14ac:dyDescent="0.2">
      <c r="A1" s="42" t="s">
        <v>561</v>
      </c>
      <c r="B1" s="75"/>
      <c r="C1" s="75"/>
      <c r="D1" s="75"/>
      <c r="E1" s="75"/>
      <c r="F1" s="3" t="s">
        <v>1</v>
      </c>
      <c r="G1" s="79"/>
      <c r="H1" s="79"/>
      <c r="I1" s="79"/>
    </row>
    <row r="2" spans="1:9" ht="13.35" customHeight="1" x14ac:dyDescent="0.2">
      <c r="A2" s="397" t="s">
        <v>2</v>
      </c>
      <c r="B2" s="397"/>
      <c r="C2" s="397"/>
      <c r="D2" s="397"/>
      <c r="E2" s="397"/>
      <c r="F2" s="397"/>
      <c r="G2" s="79"/>
      <c r="H2" s="79"/>
      <c r="I2" s="79"/>
    </row>
    <row r="3" spans="1:9" ht="13.35" customHeight="1" x14ac:dyDescent="0.2">
      <c r="A3" s="397" t="s">
        <v>3</v>
      </c>
      <c r="B3" s="397"/>
      <c r="C3" s="397"/>
      <c r="D3" s="397"/>
      <c r="E3" s="397"/>
      <c r="F3" s="397"/>
      <c r="G3" s="172"/>
      <c r="H3" s="172"/>
      <c r="I3" s="172"/>
    </row>
    <row r="4" spans="1:9" ht="17.45" customHeight="1" x14ac:dyDescent="0.25">
      <c r="A4" s="394" t="s">
        <v>562</v>
      </c>
      <c r="B4" s="394"/>
      <c r="C4" s="394"/>
      <c r="D4" s="394"/>
      <c r="E4" s="394"/>
      <c r="F4" s="394"/>
      <c r="G4" s="45"/>
      <c r="H4" s="45"/>
      <c r="I4" s="45"/>
    </row>
    <row r="5" spans="1:9" ht="16.7" customHeight="1" x14ac:dyDescent="0.2">
      <c r="A5" s="79"/>
      <c r="B5" s="79"/>
      <c r="C5" s="473" t="s">
        <v>563</v>
      </c>
      <c r="D5" s="473"/>
      <c r="E5" s="46" t="s">
        <v>5</v>
      </c>
      <c r="F5" s="76">
        <v>1</v>
      </c>
      <c r="G5" s="79"/>
      <c r="H5" s="79"/>
      <c r="I5" s="79"/>
    </row>
    <row r="6" spans="1:9" ht="30" customHeight="1" x14ac:dyDescent="0.2">
      <c r="A6" s="48" t="s">
        <v>7</v>
      </c>
      <c r="B6" s="379">
        <v>2</v>
      </c>
      <c r="C6" s="380"/>
      <c r="D6" s="396" t="s">
        <v>6</v>
      </c>
      <c r="E6" s="396"/>
      <c r="F6" s="50">
        <v>3</v>
      </c>
      <c r="G6" s="79"/>
      <c r="H6" s="79"/>
      <c r="I6" s="79"/>
    </row>
    <row r="7" spans="1:9" ht="30" customHeight="1" x14ac:dyDescent="0.2">
      <c r="A7" s="48" t="s">
        <v>96</v>
      </c>
      <c r="B7" s="398">
        <v>4</v>
      </c>
      <c r="C7" s="393"/>
      <c r="D7" s="396" t="s">
        <v>97</v>
      </c>
      <c r="E7" s="396"/>
      <c r="F7" s="50">
        <v>5</v>
      </c>
      <c r="G7" s="79"/>
      <c r="H7" s="79"/>
      <c r="I7" s="79"/>
    </row>
    <row r="8" spans="1:9" ht="13.35" customHeight="1" x14ac:dyDescent="0.2">
      <c r="A8" s="80"/>
      <c r="B8" s="143"/>
      <c r="C8" s="81"/>
      <c r="D8" s="132"/>
      <c r="E8" s="132"/>
      <c r="F8" s="81"/>
      <c r="G8" s="79"/>
      <c r="H8" s="46"/>
      <c r="I8" s="122"/>
    </row>
    <row r="9" spans="1:9" ht="13.35" customHeight="1" x14ac:dyDescent="0.2">
      <c r="A9" s="86"/>
      <c r="B9" s="86"/>
      <c r="C9" s="86"/>
      <c r="D9" s="86"/>
      <c r="E9" s="86"/>
      <c r="F9" s="86"/>
      <c r="G9" s="79"/>
      <c r="H9" s="79"/>
      <c r="I9" s="79"/>
    </row>
    <row r="10" spans="1:9" ht="13.35" customHeight="1" x14ac:dyDescent="0.2">
      <c r="A10" s="392" t="s">
        <v>564</v>
      </c>
      <c r="B10" s="392"/>
      <c r="C10" s="392"/>
      <c r="D10" s="79"/>
      <c r="E10" s="430" t="s">
        <v>555</v>
      </c>
      <c r="F10" s="430"/>
      <c r="G10" s="79"/>
      <c r="H10" s="79"/>
      <c r="I10" s="79"/>
    </row>
    <row r="11" spans="1:9" ht="17.45" customHeight="1" x14ac:dyDescent="0.2">
      <c r="A11" s="52" t="s">
        <v>565</v>
      </c>
      <c r="B11" s="52" t="s">
        <v>557</v>
      </c>
      <c r="C11" s="52" t="s">
        <v>558</v>
      </c>
      <c r="D11" s="46"/>
      <c r="E11" s="431"/>
      <c r="F11" s="431"/>
      <c r="G11" s="79"/>
      <c r="H11" s="79"/>
      <c r="I11" s="79"/>
    </row>
    <row r="12" spans="1:9" ht="17.45" customHeight="1" x14ac:dyDescent="0.2">
      <c r="A12" s="50">
        <v>6</v>
      </c>
      <c r="B12" s="50">
        <v>7</v>
      </c>
      <c r="C12" s="50">
        <v>8</v>
      </c>
      <c r="D12" s="46" t="s">
        <v>140</v>
      </c>
      <c r="E12" s="398">
        <v>9</v>
      </c>
      <c r="F12" s="393"/>
      <c r="G12" s="79"/>
      <c r="H12" s="79"/>
      <c r="I12" s="79"/>
    </row>
    <row r="13" spans="1:9" ht="17.45" customHeight="1" x14ac:dyDescent="0.2">
      <c r="A13" s="51"/>
      <c r="B13" s="51"/>
      <c r="C13" s="51"/>
      <c r="D13" s="79"/>
      <c r="E13" s="472"/>
      <c r="F13" s="472"/>
      <c r="G13" s="79"/>
      <c r="H13" s="79"/>
      <c r="I13" s="79"/>
    </row>
    <row r="14" spans="1:9" ht="17.45" customHeight="1" x14ac:dyDescent="0.2">
      <c r="A14" s="51"/>
      <c r="B14" s="51"/>
      <c r="C14" s="51"/>
      <c r="D14" s="79"/>
      <c r="E14" s="472"/>
      <c r="F14" s="472"/>
      <c r="G14" s="79"/>
      <c r="H14" s="79"/>
      <c r="I14" s="79"/>
    </row>
    <row r="15" spans="1:9" ht="17.45" customHeight="1" x14ac:dyDescent="0.2">
      <c r="A15" s="51"/>
      <c r="B15" s="51"/>
      <c r="C15" s="51"/>
      <c r="D15" s="79"/>
      <c r="E15" s="472"/>
      <c r="F15" s="472"/>
      <c r="G15" s="79"/>
      <c r="H15" s="79"/>
      <c r="I15" s="79"/>
    </row>
    <row r="16" spans="1:9" ht="17.45" customHeight="1" x14ac:dyDescent="0.2">
      <c r="A16" s="51"/>
      <c r="B16" s="51"/>
      <c r="C16" s="51"/>
      <c r="D16" s="79"/>
      <c r="E16" s="472"/>
      <c r="F16" s="472"/>
      <c r="G16" s="79"/>
      <c r="H16" s="79"/>
      <c r="I16" s="79"/>
    </row>
    <row r="17" spans="1:9" ht="17.45" customHeight="1" x14ac:dyDescent="0.2">
      <c r="A17" s="51"/>
      <c r="B17" s="51"/>
      <c r="C17" s="51"/>
      <c r="D17" s="79"/>
      <c r="E17" s="472"/>
      <c r="F17" s="472"/>
      <c r="G17" s="79"/>
      <c r="H17" s="79"/>
      <c r="I17" s="79"/>
    </row>
    <row r="18" spans="1:9" ht="17.45" customHeight="1" x14ac:dyDescent="0.2">
      <c r="A18" s="51"/>
      <c r="B18" s="51"/>
      <c r="C18" s="51"/>
      <c r="D18" s="79"/>
      <c r="E18" s="472"/>
      <c r="F18" s="472"/>
      <c r="G18" s="79"/>
      <c r="H18" s="79"/>
      <c r="I18" s="79"/>
    </row>
    <row r="19" spans="1:9" ht="17.45" customHeight="1" x14ac:dyDescent="0.2">
      <c r="A19" s="51"/>
      <c r="B19" s="51"/>
      <c r="C19" s="51"/>
      <c r="D19" s="79"/>
      <c r="E19" s="472"/>
      <c r="F19" s="472"/>
      <c r="G19" s="79"/>
      <c r="H19" s="79"/>
      <c r="I19" s="79"/>
    </row>
    <row r="20" spans="1:9" ht="17.45" customHeight="1" x14ac:dyDescent="0.2">
      <c r="A20" s="51"/>
      <c r="B20" s="51"/>
      <c r="C20" s="51"/>
      <c r="D20" s="79"/>
      <c r="E20" s="472"/>
      <c r="F20" s="472"/>
      <c r="G20" s="79"/>
      <c r="H20" s="79"/>
      <c r="I20" s="79"/>
    </row>
    <row r="21" spans="1:9" ht="17.45" customHeight="1" x14ac:dyDescent="0.2">
      <c r="A21" s="51"/>
      <c r="B21" s="51"/>
      <c r="C21" s="51"/>
      <c r="D21" s="79"/>
      <c r="E21" s="472"/>
      <c r="F21" s="472"/>
      <c r="G21" s="79"/>
      <c r="H21" s="79"/>
      <c r="I21" s="79"/>
    </row>
    <row r="22" spans="1:9" ht="17.45" customHeight="1" x14ac:dyDescent="0.2">
      <c r="A22" s="51"/>
      <c r="B22" s="51"/>
      <c r="C22" s="51"/>
      <c r="D22" s="79"/>
      <c r="E22" s="472"/>
      <c r="F22" s="472"/>
      <c r="G22" s="79"/>
      <c r="H22" s="79"/>
      <c r="I22" s="79"/>
    </row>
    <row r="23" spans="1:9" ht="17.45" customHeight="1" x14ac:dyDescent="0.2">
      <c r="A23" s="51"/>
      <c r="B23" s="51"/>
      <c r="C23" s="51"/>
      <c r="D23" s="79"/>
      <c r="E23" s="472"/>
      <c r="F23" s="472"/>
      <c r="G23" s="79"/>
      <c r="H23" s="79"/>
      <c r="I23" s="79"/>
    </row>
    <row r="24" spans="1:9" ht="17.45" customHeight="1" x14ac:dyDescent="0.2">
      <c r="A24" s="51"/>
      <c r="B24" s="51"/>
      <c r="C24" s="51"/>
      <c r="D24" s="79"/>
      <c r="E24" s="472"/>
      <c r="F24" s="472"/>
      <c r="G24" s="79"/>
      <c r="H24" s="79"/>
      <c r="I24" s="79"/>
    </row>
    <row r="25" spans="1:9" ht="17.45" customHeight="1" x14ac:dyDescent="0.2">
      <c r="A25" s="51"/>
      <c r="B25" s="51"/>
      <c r="C25" s="51"/>
      <c r="D25" s="79"/>
      <c r="E25" s="472"/>
      <c r="F25" s="472"/>
      <c r="G25" s="79"/>
      <c r="H25" s="79"/>
      <c r="I25" s="79"/>
    </row>
    <row r="26" spans="1:9" ht="17.45" customHeight="1" x14ac:dyDescent="0.2">
      <c r="A26" s="51"/>
      <c r="B26" s="51"/>
      <c r="C26" s="51"/>
      <c r="D26" s="79"/>
      <c r="E26" s="472"/>
      <c r="F26" s="472"/>
      <c r="G26" s="79"/>
      <c r="H26" s="79"/>
      <c r="I26" s="79"/>
    </row>
    <row r="27" spans="1:9" ht="17.45" customHeight="1" x14ac:dyDescent="0.2">
      <c r="A27" s="51"/>
      <c r="B27" s="51"/>
      <c r="C27" s="51"/>
      <c r="D27" s="79"/>
      <c r="E27" s="472"/>
      <c r="F27" s="472"/>
      <c r="G27" s="79"/>
      <c r="H27" s="79"/>
      <c r="I27" s="79"/>
    </row>
    <row r="28" spans="1:9" ht="17.45" customHeight="1" x14ac:dyDescent="0.2">
      <c r="A28" s="51"/>
      <c r="B28" s="51"/>
      <c r="C28" s="51"/>
      <c r="D28" s="79"/>
      <c r="E28" s="472"/>
      <c r="F28" s="472"/>
      <c r="G28" s="79"/>
      <c r="H28" s="79"/>
      <c r="I28" s="79"/>
    </row>
    <row r="29" spans="1:9" ht="17.45" customHeight="1" x14ac:dyDescent="0.2">
      <c r="A29" s="51"/>
      <c r="B29" s="51"/>
      <c r="C29" s="51"/>
      <c r="D29" s="79"/>
      <c r="E29" s="472"/>
      <c r="F29" s="472"/>
      <c r="G29" s="79"/>
      <c r="H29" s="79"/>
      <c r="I29" s="79"/>
    </row>
    <row r="30" spans="1:9" ht="17.45" customHeight="1" x14ac:dyDescent="0.2">
      <c r="A30" s="51"/>
      <c r="B30" s="51"/>
      <c r="C30" s="51"/>
      <c r="D30" s="79"/>
      <c r="E30" s="472"/>
      <c r="F30" s="472"/>
      <c r="G30" s="79"/>
      <c r="H30" s="79"/>
      <c r="I30" s="79"/>
    </row>
    <row r="31" spans="1:9" ht="17.45" customHeight="1" x14ac:dyDescent="0.2">
      <c r="A31" s="51"/>
      <c r="B31" s="51"/>
      <c r="C31" s="51"/>
      <c r="D31" s="79"/>
      <c r="E31" s="472"/>
      <c r="F31" s="472"/>
      <c r="G31" s="79"/>
      <c r="H31" s="79"/>
      <c r="I31" s="79"/>
    </row>
    <row r="32" spans="1:9" ht="17.45" customHeight="1" x14ac:dyDescent="0.2">
      <c r="A32" s="51"/>
      <c r="B32" s="51"/>
      <c r="C32" s="51"/>
      <c r="D32" s="79"/>
      <c r="E32" s="472"/>
      <c r="F32" s="472"/>
      <c r="G32" s="79"/>
      <c r="H32" s="79"/>
      <c r="I32" s="79"/>
    </row>
    <row r="33" spans="1:9" ht="17.45" customHeight="1" x14ac:dyDescent="0.2">
      <c r="A33" s="51"/>
      <c r="B33" s="51"/>
      <c r="C33" s="51"/>
      <c r="D33" s="79"/>
      <c r="E33" s="472"/>
      <c r="F33" s="472"/>
      <c r="G33" s="79"/>
      <c r="H33" s="79"/>
      <c r="I33" s="79"/>
    </row>
    <row r="34" spans="1:9" ht="17.45" customHeight="1" x14ac:dyDescent="0.2">
      <c r="A34" s="51"/>
      <c r="B34" s="51"/>
      <c r="C34" s="51"/>
      <c r="D34" s="79"/>
      <c r="E34" s="472"/>
      <c r="F34" s="472"/>
      <c r="G34" s="79"/>
      <c r="H34" s="79"/>
      <c r="I34" s="79"/>
    </row>
    <row r="35" spans="1:9" ht="17.45" customHeight="1" x14ac:dyDescent="0.2">
      <c r="A35" s="51"/>
      <c r="B35" s="51"/>
      <c r="C35" s="51"/>
      <c r="D35" s="79"/>
      <c r="E35" s="472"/>
      <c r="F35" s="472"/>
      <c r="G35" s="79"/>
      <c r="H35" s="79"/>
      <c r="I35" s="79"/>
    </row>
    <row r="36" spans="1:9" ht="17.45" customHeight="1" x14ac:dyDescent="0.2">
      <c r="A36" s="51"/>
      <c r="B36" s="51"/>
      <c r="C36" s="51"/>
      <c r="D36" s="79"/>
      <c r="E36" s="472"/>
      <c r="F36" s="472"/>
      <c r="G36" s="79"/>
      <c r="H36" s="79"/>
      <c r="I36" s="79"/>
    </row>
    <row r="37" spans="1:9" ht="17.45" customHeight="1" x14ac:dyDescent="0.2">
      <c r="A37" s="51"/>
      <c r="B37" s="51"/>
      <c r="C37" s="51"/>
      <c r="D37" s="79"/>
      <c r="E37" s="472"/>
      <c r="F37" s="472"/>
      <c r="G37" s="79"/>
      <c r="H37" s="79"/>
      <c r="I37" s="79"/>
    </row>
    <row r="38" spans="1:9" ht="20.100000000000001" customHeight="1" x14ac:dyDescent="0.2">
      <c r="A38" s="51"/>
      <c r="B38" s="51"/>
      <c r="C38" s="51"/>
      <c r="D38" s="79"/>
      <c r="E38" s="472"/>
      <c r="F38" s="472"/>
      <c r="G38" s="79"/>
      <c r="H38" s="79"/>
      <c r="I38" s="79"/>
    </row>
    <row r="39" spans="1:9" ht="20.100000000000001" customHeight="1" x14ac:dyDescent="0.2">
      <c r="A39" s="106"/>
      <c r="B39" s="106"/>
      <c r="C39" s="467" t="s">
        <v>559</v>
      </c>
      <c r="D39" s="396"/>
      <c r="E39" s="469">
        <v>10</v>
      </c>
      <c r="F39" s="470"/>
      <c r="G39" s="79"/>
      <c r="H39" s="79"/>
      <c r="I39" s="79"/>
    </row>
    <row r="40" spans="1:9" ht="26.65" customHeight="1" x14ac:dyDescent="0.2">
      <c r="A40" s="79"/>
      <c r="B40" s="79"/>
      <c r="C40" s="79"/>
      <c r="D40" s="77"/>
      <c r="E40" s="471" t="s">
        <v>566</v>
      </c>
      <c r="F40" s="471"/>
      <c r="G40" s="79"/>
      <c r="H40" s="79"/>
      <c r="I40" s="79"/>
    </row>
    <row r="41" spans="1:9" ht="13.35" customHeight="1" x14ac:dyDescent="0.2">
      <c r="A41" s="79"/>
      <c r="B41" s="79"/>
      <c r="C41" s="79"/>
      <c r="D41" s="77"/>
      <c r="E41" s="44"/>
      <c r="F41" s="44"/>
      <c r="G41" s="79"/>
      <c r="H41" s="79"/>
      <c r="I41" s="79"/>
    </row>
    <row r="42" spans="1:9" ht="13.35" customHeight="1" x14ac:dyDescent="0.2">
      <c r="A42" s="79"/>
      <c r="B42" s="79"/>
      <c r="C42" s="79"/>
      <c r="D42" s="77"/>
      <c r="E42" s="44"/>
      <c r="F42" s="44"/>
      <c r="G42" s="79"/>
      <c r="H42" s="79"/>
      <c r="I42" s="79"/>
    </row>
    <row r="43" spans="1:9" ht="13.35" customHeight="1" x14ac:dyDescent="0.2">
      <c r="A43" s="79"/>
      <c r="B43" s="79"/>
      <c r="C43" s="79"/>
      <c r="D43" s="77"/>
      <c r="E43" s="44"/>
      <c r="F43" s="44"/>
      <c r="G43" s="79"/>
      <c r="H43" s="79"/>
      <c r="I43" s="79"/>
    </row>
    <row r="44" spans="1:9" ht="31.7" customHeight="1" x14ac:dyDescent="0.2">
      <c r="A44" s="75" t="s">
        <v>63</v>
      </c>
      <c r="B44" s="379">
        <v>11</v>
      </c>
      <c r="C44" s="380"/>
      <c r="D44" s="377" t="s">
        <v>64</v>
      </c>
      <c r="E44" s="377"/>
      <c r="F44" s="76">
        <v>12</v>
      </c>
      <c r="G44" s="79"/>
      <c r="H44" s="79"/>
      <c r="I44" s="79"/>
    </row>
    <row r="45" spans="1:9" ht="15" customHeight="1" x14ac:dyDescent="0.2">
      <c r="B45" s="23"/>
      <c r="C45" s="23"/>
      <c r="F45" s="23"/>
    </row>
    <row r="46" spans="1:9" ht="15" customHeight="1" x14ac:dyDescent="0.2"/>
    <row r="47" spans="1:9" ht="15" customHeight="1" x14ac:dyDescent="0.2"/>
    <row r="48" spans="1:9" ht="15" customHeight="1" x14ac:dyDescent="0.2"/>
    <row r="49" ht="15" customHeight="1" x14ac:dyDescent="0.2"/>
    <row r="50" ht="15" customHeight="1" x14ac:dyDescent="0.2"/>
    <row r="51" ht="15" customHeight="1" x14ac:dyDescent="0.2"/>
    <row r="52" ht="15" customHeight="1" x14ac:dyDescent="0.2"/>
  </sheetData>
  <mergeCells count="42">
    <mergeCell ref="A3:F3"/>
    <mergeCell ref="A2:F2"/>
    <mergeCell ref="A4:F4"/>
    <mergeCell ref="C5:D5"/>
    <mergeCell ref="B6:C6"/>
    <mergeCell ref="B7:C7"/>
    <mergeCell ref="D7:E7"/>
    <mergeCell ref="D6:E6"/>
    <mergeCell ref="E18:F18"/>
    <mergeCell ref="E17:F17"/>
    <mergeCell ref="E16:F16"/>
    <mergeCell ref="E15:F15"/>
    <mergeCell ref="E12:F12"/>
    <mergeCell ref="E10:F11"/>
    <mergeCell ref="E13:F13"/>
    <mergeCell ref="E14:F14"/>
    <mergeCell ref="A10:C10"/>
    <mergeCell ref="E31:F31"/>
    <mergeCell ref="E32:F32"/>
    <mergeCell ref="E27:F27"/>
    <mergeCell ref="E19:F19"/>
    <mergeCell ref="E20:F20"/>
    <mergeCell ref="E21:F21"/>
    <mergeCell ref="E22:F22"/>
    <mergeCell ref="E23:F23"/>
    <mergeCell ref="E30:F30"/>
    <mergeCell ref="E29:F29"/>
    <mergeCell ref="E28:F28"/>
    <mergeCell ref="E24:F24"/>
    <mergeCell ref="E25:F25"/>
    <mergeCell ref="E26:F26"/>
    <mergeCell ref="E35:F35"/>
    <mergeCell ref="E36:F36"/>
    <mergeCell ref="E37:F37"/>
    <mergeCell ref="E38:F38"/>
    <mergeCell ref="E33:F33"/>
    <mergeCell ref="E34:F34"/>
    <mergeCell ref="C39:D39"/>
    <mergeCell ref="B44:C44"/>
    <mergeCell ref="D44:E44"/>
    <mergeCell ref="E40:F40"/>
    <mergeCell ref="E39:F3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52"/>
  <sheetViews>
    <sheetView showRuler="0" workbookViewId="0"/>
  </sheetViews>
  <sheetFormatPr defaultColWidth="13.140625" defaultRowHeight="12.75" x14ac:dyDescent="0.2"/>
  <cols>
    <col min="1" max="3" width="12.42578125" customWidth="1"/>
    <col min="4" max="4" width="2.42578125" customWidth="1"/>
    <col min="5" max="5" width="17.85546875" customWidth="1"/>
    <col min="6" max="6" width="2.42578125" customWidth="1"/>
    <col min="7" max="9" width="12.42578125" customWidth="1"/>
    <col min="10" max="10" width="2.42578125" customWidth="1"/>
    <col min="11" max="11" width="17.85546875" customWidth="1"/>
  </cols>
  <sheetData>
    <row r="1" spans="1:11" ht="13.35" customHeight="1" x14ac:dyDescent="0.2">
      <c r="A1" s="42" t="s">
        <v>567</v>
      </c>
      <c r="B1" s="75"/>
      <c r="C1" s="75"/>
      <c r="D1" s="75"/>
      <c r="E1" s="75"/>
      <c r="F1" s="75"/>
      <c r="G1" s="75"/>
      <c r="H1" s="75"/>
      <c r="I1" s="75"/>
      <c r="J1" s="75"/>
      <c r="K1" s="3" t="s">
        <v>1</v>
      </c>
    </row>
    <row r="2" spans="1:11" ht="13.35" customHeight="1" x14ac:dyDescent="0.2">
      <c r="A2" s="392" t="s">
        <v>2</v>
      </c>
      <c r="B2" s="392"/>
      <c r="C2" s="392"/>
      <c r="D2" s="392"/>
      <c r="E2" s="392"/>
      <c r="F2" s="392"/>
      <c r="G2" s="392"/>
      <c r="H2" s="392"/>
      <c r="I2" s="392"/>
      <c r="J2" s="392"/>
      <c r="K2" s="392"/>
    </row>
    <row r="3" spans="1:11" ht="13.35" customHeight="1" x14ac:dyDescent="0.2">
      <c r="A3" s="392" t="s">
        <v>3</v>
      </c>
      <c r="B3" s="392"/>
      <c r="C3" s="392"/>
      <c r="D3" s="392"/>
      <c r="E3" s="392"/>
      <c r="F3" s="392"/>
      <c r="G3" s="392"/>
      <c r="H3" s="392"/>
      <c r="I3" s="392"/>
      <c r="J3" s="392"/>
      <c r="K3" s="392"/>
    </row>
    <row r="4" spans="1:11" ht="17.45" customHeight="1" x14ac:dyDescent="0.25">
      <c r="A4" s="394" t="s">
        <v>568</v>
      </c>
      <c r="B4" s="394"/>
      <c r="C4" s="394"/>
      <c r="D4" s="394"/>
      <c r="E4" s="394"/>
      <c r="F4" s="394"/>
      <c r="G4" s="394"/>
      <c r="H4" s="394"/>
      <c r="I4" s="394"/>
      <c r="J4" s="394"/>
      <c r="K4" s="394"/>
    </row>
    <row r="5" spans="1:11" ht="16.7" customHeight="1" x14ac:dyDescent="0.2">
      <c r="A5" s="79"/>
      <c r="B5" s="79"/>
      <c r="C5" s="79"/>
      <c r="D5" s="119"/>
      <c r="E5" s="79"/>
      <c r="F5" s="79"/>
      <c r="G5" s="79"/>
      <c r="H5" s="46"/>
      <c r="I5" s="396" t="s">
        <v>5</v>
      </c>
      <c r="J5" s="396"/>
      <c r="K5" s="76">
        <v>1</v>
      </c>
    </row>
    <row r="6" spans="1:11" ht="30" customHeight="1" x14ac:dyDescent="0.2">
      <c r="A6" s="388" t="s">
        <v>7</v>
      </c>
      <c r="B6" s="388"/>
      <c r="C6" s="379">
        <v>2</v>
      </c>
      <c r="D6" s="380"/>
      <c r="E6" s="380"/>
      <c r="F6" s="380"/>
      <c r="G6" s="396" t="s">
        <v>6</v>
      </c>
      <c r="H6" s="396"/>
      <c r="I6" s="396"/>
      <c r="J6" s="396"/>
      <c r="K6" s="50">
        <v>3</v>
      </c>
    </row>
    <row r="7" spans="1:11" ht="30" customHeight="1" x14ac:dyDescent="0.2">
      <c r="A7" s="388" t="s">
        <v>96</v>
      </c>
      <c r="B7" s="388"/>
      <c r="C7" s="398">
        <v>4</v>
      </c>
      <c r="D7" s="393"/>
      <c r="E7" s="393"/>
      <c r="F7" s="393"/>
      <c r="G7" s="396" t="s">
        <v>97</v>
      </c>
      <c r="H7" s="396"/>
      <c r="I7" s="396"/>
      <c r="J7" s="396"/>
      <c r="K7" s="50">
        <v>5</v>
      </c>
    </row>
    <row r="8" spans="1:11" ht="13.35" customHeight="1" x14ac:dyDescent="0.2">
      <c r="A8" s="80"/>
      <c r="B8" s="80"/>
      <c r="C8" s="143"/>
      <c r="D8" s="81"/>
      <c r="E8" s="81"/>
      <c r="F8" s="81"/>
      <c r="G8" s="82"/>
      <c r="H8" s="144"/>
      <c r="I8" s="144"/>
      <c r="J8" s="132"/>
      <c r="K8" s="123"/>
    </row>
    <row r="9" spans="1:11" ht="13.35" customHeight="1" x14ac:dyDescent="0.2">
      <c r="A9" s="86"/>
      <c r="B9" s="86"/>
      <c r="C9" s="86"/>
      <c r="D9" s="133"/>
      <c r="E9" s="86"/>
      <c r="F9" s="86"/>
      <c r="G9" s="86"/>
      <c r="H9" s="86"/>
      <c r="I9" s="86"/>
      <c r="J9" s="133"/>
      <c r="K9" s="86"/>
    </row>
    <row r="10" spans="1:11" ht="20.100000000000001" customHeight="1" x14ac:dyDescent="0.2">
      <c r="A10" s="392" t="s">
        <v>554</v>
      </c>
      <c r="B10" s="392"/>
      <c r="C10" s="392"/>
      <c r="D10" s="119"/>
      <c r="E10" s="44" t="s">
        <v>251</v>
      </c>
      <c r="F10" s="79"/>
      <c r="G10" s="392" t="s">
        <v>569</v>
      </c>
      <c r="H10" s="392"/>
      <c r="I10" s="392"/>
      <c r="J10" s="119"/>
      <c r="K10" s="44" t="s">
        <v>251</v>
      </c>
    </row>
    <row r="11" spans="1:11" ht="20.100000000000001" customHeight="1" x14ac:dyDescent="0.2">
      <c r="A11" s="52" t="s">
        <v>565</v>
      </c>
      <c r="B11" s="52" t="s">
        <v>557</v>
      </c>
      <c r="C11" s="52" t="s">
        <v>570</v>
      </c>
      <c r="D11" s="119"/>
      <c r="E11" s="52"/>
      <c r="F11" s="79"/>
      <c r="G11" s="52" t="s">
        <v>565</v>
      </c>
      <c r="H11" s="52" t="s">
        <v>557</v>
      </c>
      <c r="I11" s="52" t="s">
        <v>570</v>
      </c>
      <c r="J11" s="119"/>
      <c r="K11" s="52"/>
    </row>
    <row r="12" spans="1:11" ht="17.45" customHeight="1" x14ac:dyDescent="0.2">
      <c r="A12" s="50">
        <v>6</v>
      </c>
      <c r="B12" s="50">
        <v>7</v>
      </c>
      <c r="C12" s="50">
        <v>8</v>
      </c>
      <c r="D12" s="44" t="s">
        <v>140</v>
      </c>
      <c r="E12" s="50">
        <v>9</v>
      </c>
      <c r="F12" s="79"/>
      <c r="G12" s="50">
        <v>10</v>
      </c>
      <c r="H12" s="50">
        <v>11</v>
      </c>
      <c r="I12" s="50">
        <v>12</v>
      </c>
      <c r="J12" s="44" t="s">
        <v>140</v>
      </c>
      <c r="K12" s="50">
        <v>13</v>
      </c>
    </row>
    <row r="13" spans="1:11" ht="17.45" customHeight="1" x14ac:dyDescent="0.2">
      <c r="A13" s="51"/>
      <c r="B13" s="51"/>
      <c r="C13" s="51"/>
      <c r="D13" s="119"/>
      <c r="E13" s="51"/>
      <c r="F13" s="79"/>
      <c r="G13" s="51"/>
      <c r="H13" s="51"/>
      <c r="I13" s="51"/>
      <c r="J13" s="119"/>
      <c r="K13" s="51"/>
    </row>
    <row r="14" spans="1:11" ht="17.45" customHeight="1" x14ac:dyDescent="0.2">
      <c r="A14" s="51"/>
      <c r="B14" s="51"/>
      <c r="C14" s="51"/>
      <c r="D14" s="119"/>
      <c r="E14" s="139"/>
      <c r="F14" s="79"/>
      <c r="G14" s="51"/>
      <c r="H14" s="51"/>
      <c r="I14" s="51"/>
      <c r="J14" s="119"/>
      <c r="K14" s="139"/>
    </row>
    <row r="15" spans="1:11" ht="17.45" customHeight="1" x14ac:dyDescent="0.2">
      <c r="A15" s="51"/>
      <c r="B15" s="51"/>
      <c r="C15" s="51"/>
      <c r="D15" s="119"/>
      <c r="E15" s="139"/>
      <c r="F15" s="79"/>
      <c r="G15" s="51"/>
      <c r="H15" s="51"/>
      <c r="I15" s="51"/>
      <c r="J15" s="119"/>
      <c r="K15" s="139"/>
    </row>
    <row r="16" spans="1:11" ht="17.45" customHeight="1" x14ac:dyDescent="0.2">
      <c r="A16" s="51"/>
      <c r="B16" s="51"/>
      <c r="C16" s="51"/>
      <c r="D16" s="119"/>
      <c r="E16" s="139"/>
      <c r="F16" s="79"/>
      <c r="G16" s="51"/>
      <c r="H16" s="51"/>
      <c r="I16" s="51"/>
      <c r="J16" s="119"/>
      <c r="K16" s="139"/>
    </row>
    <row r="17" spans="1:11" ht="17.45" customHeight="1" x14ac:dyDescent="0.2">
      <c r="A17" s="51"/>
      <c r="B17" s="51"/>
      <c r="C17" s="51"/>
      <c r="D17" s="119"/>
      <c r="E17" s="139"/>
      <c r="F17" s="79"/>
      <c r="G17" s="51"/>
      <c r="H17" s="51"/>
      <c r="I17" s="51"/>
      <c r="J17" s="119"/>
      <c r="K17" s="139"/>
    </row>
    <row r="18" spans="1:11" ht="17.45" customHeight="1" x14ac:dyDescent="0.2">
      <c r="A18" s="51"/>
      <c r="B18" s="51"/>
      <c r="C18" s="51"/>
      <c r="D18" s="119"/>
      <c r="E18" s="139"/>
      <c r="F18" s="79"/>
      <c r="G18" s="51"/>
      <c r="H18" s="51"/>
      <c r="I18" s="51"/>
      <c r="J18" s="119"/>
      <c r="K18" s="139"/>
    </row>
    <row r="19" spans="1:11" ht="17.45" customHeight="1" x14ac:dyDescent="0.2">
      <c r="A19" s="51"/>
      <c r="B19" s="51"/>
      <c r="C19" s="51"/>
      <c r="D19" s="119"/>
      <c r="E19" s="139"/>
      <c r="F19" s="79"/>
      <c r="G19" s="51"/>
      <c r="H19" s="51"/>
      <c r="I19" s="51"/>
      <c r="J19" s="119"/>
      <c r="K19" s="139"/>
    </row>
    <row r="20" spans="1:11" ht="17.45" customHeight="1" x14ac:dyDescent="0.2">
      <c r="A20" s="51"/>
      <c r="B20" s="51"/>
      <c r="C20" s="51"/>
      <c r="D20" s="119"/>
      <c r="E20" s="139"/>
      <c r="F20" s="79"/>
      <c r="G20" s="51"/>
      <c r="H20" s="51"/>
      <c r="I20" s="51"/>
      <c r="J20" s="119"/>
      <c r="K20" s="139"/>
    </row>
    <row r="21" spans="1:11" ht="17.45" customHeight="1" x14ac:dyDescent="0.2">
      <c r="A21" s="51"/>
      <c r="B21" s="51"/>
      <c r="C21" s="51"/>
      <c r="D21" s="119"/>
      <c r="E21" s="139"/>
      <c r="F21" s="79"/>
      <c r="G21" s="51"/>
      <c r="H21" s="51"/>
      <c r="I21" s="51"/>
      <c r="J21" s="119"/>
      <c r="K21" s="139"/>
    </row>
    <row r="22" spans="1:11" ht="17.45" customHeight="1" x14ac:dyDescent="0.2">
      <c r="A22" s="51"/>
      <c r="B22" s="51"/>
      <c r="C22" s="51"/>
      <c r="D22" s="119"/>
      <c r="E22" s="139"/>
      <c r="F22" s="79"/>
      <c r="G22" s="51"/>
      <c r="H22" s="51"/>
      <c r="I22" s="51"/>
      <c r="J22" s="119"/>
      <c r="K22" s="139"/>
    </row>
    <row r="23" spans="1:11" ht="17.45" customHeight="1" x14ac:dyDescent="0.2">
      <c r="A23" s="51"/>
      <c r="B23" s="51"/>
      <c r="C23" s="51"/>
      <c r="D23" s="119"/>
      <c r="E23" s="139"/>
      <c r="F23" s="79"/>
      <c r="G23" s="51"/>
      <c r="H23" s="51"/>
      <c r="I23" s="51"/>
      <c r="J23" s="119"/>
      <c r="K23" s="139"/>
    </row>
    <row r="24" spans="1:11" ht="17.45" customHeight="1" x14ac:dyDescent="0.2">
      <c r="A24" s="51"/>
      <c r="B24" s="51"/>
      <c r="C24" s="51"/>
      <c r="D24" s="119"/>
      <c r="E24" s="139"/>
      <c r="F24" s="79"/>
      <c r="G24" s="51"/>
      <c r="H24" s="51"/>
      <c r="I24" s="51"/>
      <c r="J24" s="119"/>
      <c r="K24" s="139"/>
    </row>
    <row r="25" spans="1:11" ht="17.45" customHeight="1" x14ac:dyDescent="0.2">
      <c r="A25" s="51"/>
      <c r="B25" s="51"/>
      <c r="C25" s="51"/>
      <c r="D25" s="119"/>
      <c r="E25" s="139"/>
      <c r="F25" s="79"/>
      <c r="G25" s="51"/>
      <c r="H25" s="51"/>
      <c r="I25" s="51"/>
      <c r="J25" s="119"/>
      <c r="K25" s="139"/>
    </row>
    <row r="26" spans="1:11" ht="17.45" customHeight="1" x14ac:dyDescent="0.2">
      <c r="A26" s="51"/>
      <c r="B26" s="51"/>
      <c r="C26" s="51"/>
      <c r="D26" s="119"/>
      <c r="E26" s="139"/>
      <c r="F26" s="79"/>
      <c r="G26" s="51"/>
      <c r="H26" s="51"/>
      <c r="I26" s="51"/>
      <c r="J26" s="119"/>
      <c r="K26" s="139"/>
    </row>
    <row r="27" spans="1:11" ht="17.45" customHeight="1" x14ac:dyDescent="0.2">
      <c r="A27" s="51"/>
      <c r="B27" s="51"/>
      <c r="C27" s="51"/>
      <c r="D27" s="119"/>
      <c r="E27" s="139"/>
      <c r="F27" s="79"/>
      <c r="G27" s="51"/>
      <c r="H27" s="51"/>
      <c r="I27" s="51"/>
      <c r="J27" s="119"/>
      <c r="K27" s="139"/>
    </row>
    <row r="28" spans="1:11" ht="17.45" customHeight="1" x14ac:dyDescent="0.2">
      <c r="A28" s="51"/>
      <c r="B28" s="51"/>
      <c r="C28" s="51"/>
      <c r="D28" s="119"/>
      <c r="E28" s="139"/>
      <c r="F28" s="79"/>
      <c r="G28" s="51"/>
      <c r="H28" s="51"/>
      <c r="I28" s="51"/>
      <c r="J28" s="119"/>
      <c r="K28" s="139"/>
    </row>
    <row r="29" spans="1:11" ht="17.45" customHeight="1" x14ac:dyDescent="0.2">
      <c r="A29" s="51"/>
      <c r="B29" s="51"/>
      <c r="C29" s="51"/>
      <c r="D29" s="119"/>
      <c r="E29" s="139"/>
      <c r="F29" s="79"/>
      <c r="G29" s="51"/>
      <c r="H29" s="51"/>
      <c r="I29" s="51"/>
      <c r="J29" s="119"/>
      <c r="K29" s="139"/>
    </row>
    <row r="30" spans="1:11" ht="17.45" customHeight="1" x14ac:dyDescent="0.2">
      <c r="A30" s="51"/>
      <c r="B30" s="51"/>
      <c r="C30" s="51"/>
      <c r="D30" s="119"/>
      <c r="E30" s="139"/>
      <c r="F30" s="79"/>
      <c r="G30" s="51"/>
      <c r="H30" s="51"/>
      <c r="I30" s="51"/>
      <c r="J30" s="119"/>
      <c r="K30" s="139"/>
    </row>
    <row r="31" spans="1:11" ht="17.45" customHeight="1" x14ac:dyDescent="0.2">
      <c r="A31" s="51"/>
      <c r="B31" s="51"/>
      <c r="C31" s="51"/>
      <c r="D31" s="119"/>
      <c r="E31" s="139"/>
      <c r="F31" s="79"/>
      <c r="G31" s="51"/>
      <c r="H31" s="51"/>
      <c r="I31" s="51"/>
      <c r="J31" s="119"/>
      <c r="K31" s="139"/>
    </row>
    <row r="32" spans="1:11" ht="17.45" customHeight="1" x14ac:dyDescent="0.2">
      <c r="A32" s="51"/>
      <c r="B32" s="51"/>
      <c r="C32" s="51"/>
      <c r="D32" s="119"/>
      <c r="E32" s="139"/>
      <c r="F32" s="79"/>
      <c r="G32" s="51"/>
      <c r="H32" s="51"/>
      <c r="I32" s="51"/>
      <c r="J32" s="119"/>
      <c r="K32" s="139"/>
    </row>
    <row r="33" spans="1:11" ht="17.45" customHeight="1" x14ac:dyDescent="0.2">
      <c r="A33" s="51"/>
      <c r="B33" s="51"/>
      <c r="C33" s="51"/>
      <c r="D33" s="119"/>
      <c r="E33" s="139"/>
      <c r="F33" s="79"/>
      <c r="G33" s="51"/>
      <c r="H33" s="51"/>
      <c r="I33" s="51"/>
      <c r="J33" s="119"/>
      <c r="K33" s="139"/>
    </row>
    <row r="34" spans="1:11" ht="17.45" customHeight="1" x14ac:dyDescent="0.2">
      <c r="A34" s="51"/>
      <c r="B34" s="51"/>
      <c r="C34" s="51"/>
      <c r="D34" s="119"/>
      <c r="E34" s="139"/>
      <c r="F34" s="79"/>
      <c r="G34" s="51"/>
      <c r="H34" s="51"/>
      <c r="I34" s="51"/>
      <c r="J34" s="119"/>
      <c r="K34" s="139"/>
    </row>
    <row r="35" spans="1:11" ht="17.45" customHeight="1" x14ac:dyDescent="0.2">
      <c r="A35" s="51"/>
      <c r="B35" s="51"/>
      <c r="C35" s="51"/>
      <c r="D35" s="119"/>
      <c r="E35" s="139"/>
      <c r="F35" s="79"/>
      <c r="G35" s="51"/>
      <c r="H35" s="51"/>
      <c r="I35" s="51"/>
      <c r="J35" s="119"/>
      <c r="K35" s="139"/>
    </row>
    <row r="36" spans="1:11" ht="17.45" customHeight="1" x14ac:dyDescent="0.2">
      <c r="A36" s="51"/>
      <c r="B36" s="51"/>
      <c r="C36" s="51"/>
      <c r="D36" s="119"/>
      <c r="E36" s="139"/>
      <c r="F36" s="79"/>
      <c r="G36" s="51"/>
      <c r="H36" s="51"/>
      <c r="I36" s="51"/>
      <c r="J36" s="119"/>
      <c r="K36" s="139"/>
    </row>
    <row r="37" spans="1:11" ht="17.45" customHeight="1" x14ac:dyDescent="0.2">
      <c r="A37" s="51"/>
      <c r="B37" s="51"/>
      <c r="C37" s="51"/>
      <c r="D37" s="119"/>
      <c r="E37" s="139"/>
      <c r="F37" s="79"/>
      <c r="G37" s="51"/>
      <c r="H37" s="51"/>
      <c r="I37" s="51"/>
      <c r="J37" s="119"/>
      <c r="K37" s="139"/>
    </row>
    <row r="38" spans="1:11" ht="20.100000000000001" customHeight="1" x14ac:dyDescent="0.2">
      <c r="A38" s="106"/>
      <c r="B38" s="106"/>
      <c r="C38" s="106"/>
      <c r="D38" s="44" t="s">
        <v>140</v>
      </c>
      <c r="E38" s="142">
        <v>14</v>
      </c>
      <c r="F38" s="79"/>
      <c r="G38" s="106"/>
      <c r="H38" s="178"/>
      <c r="I38" s="178" t="s">
        <v>136</v>
      </c>
      <c r="J38" s="44" t="s">
        <v>140</v>
      </c>
      <c r="K38" s="142">
        <v>15</v>
      </c>
    </row>
    <row r="39" spans="1:11" ht="13.35" customHeight="1" x14ac:dyDescent="0.2">
      <c r="A39" s="79"/>
      <c r="B39" s="79"/>
      <c r="C39" s="79"/>
      <c r="D39" s="44"/>
      <c r="E39" s="85"/>
      <c r="F39" s="79"/>
      <c r="G39" s="79"/>
      <c r="H39" s="46"/>
      <c r="I39" s="46"/>
      <c r="J39" s="44"/>
      <c r="K39" s="85"/>
    </row>
    <row r="40" spans="1:11" ht="13.35" customHeight="1" x14ac:dyDescent="0.2">
      <c r="A40" s="388" t="s">
        <v>571</v>
      </c>
      <c r="B40" s="388"/>
      <c r="C40" s="388"/>
      <c r="D40" s="388"/>
      <c r="E40" s="388"/>
      <c r="F40" s="388"/>
      <c r="G40" s="388"/>
      <c r="H40" s="388"/>
      <c r="I40" s="388"/>
      <c r="J40" s="388"/>
      <c r="K40" s="388"/>
    </row>
    <row r="41" spans="1:11" ht="13.35" customHeight="1" x14ac:dyDescent="0.2">
      <c r="A41" s="48"/>
      <c r="B41" s="79"/>
      <c r="C41" s="79"/>
      <c r="D41" s="119"/>
      <c r="E41" s="148"/>
      <c r="F41" s="79"/>
      <c r="G41" s="79"/>
      <c r="H41" s="46"/>
      <c r="I41" s="46"/>
      <c r="J41" s="119"/>
      <c r="K41" s="148"/>
    </row>
    <row r="42" spans="1:11" ht="13.35" customHeight="1" x14ac:dyDescent="0.2">
      <c r="A42" s="48"/>
      <c r="B42" s="79"/>
      <c r="C42" s="79"/>
      <c r="D42" s="119"/>
      <c r="E42" s="148"/>
      <c r="F42" s="79"/>
      <c r="G42" s="79"/>
      <c r="H42" s="46"/>
      <c r="I42" s="46"/>
      <c r="J42" s="119"/>
      <c r="K42" s="148"/>
    </row>
    <row r="43" spans="1:11" ht="13.35" customHeight="1" x14ac:dyDescent="0.2">
      <c r="A43" s="48"/>
      <c r="B43" s="79"/>
      <c r="C43" s="79"/>
      <c r="D43" s="119"/>
      <c r="E43" s="148"/>
      <c r="F43" s="79"/>
      <c r="G43" s="79"/>
      <c r="H43" s="46"/>
      <c r="I43" s="46"/>
      <c r="J43" s="119"/>
      <c r="K43" s="148"/>
    </row>
    <row r="44" spans="1:11" ht="30" customHeight="1" x14ac:dyDescent="0.2">
      <c r="A44" s="378" t="s">
        <v>63</v>
      </c>
      <c r="B44" s="378"/>
      <c r="C44" s="379">
        <v>16</v>
      </c>
      <c r="D44" s="380"/>
      <c r="E44" s="380"/>
      <c r="F44" s="380"/>
      <c r="G44" s="377" t="s">
        <v>64</v>
      </c>
      <c r="H44" s="377"/>
      <c r="I44" s="377"/>
      <c r="J44" s="377"/>
      <c r="K44" s="76">
        <v>17</v>
      </c>
    </row>
    <row r="45" spans="1:11" ht="15" customHeight="1" x14ac:dyDescent="0.2">
      <c r="C45" s="23"/>
      <c r="D45" s="23"/>
      <c r="E45" s="23"/>
      <c r="F45" s="23"/>
      <c r="K45" s="23"/>
    </row>
    <row r="46" spans="1:11" ht="15" customHeight="1" x14ac:dyDescent="0.2"/>
    <row r="47" spans="1:11" ht="15" customHeight="1" x14ac:dyDescent="0.2"/>
    <row r="48" spans="1:11" ht="15" customHeight="1" x14ac:dyDescent="0.2"/>
    <row r="49" ht="15" customHeight="1" x14ac:dyDescent="0.2"/>
    <row r="50" ht="15" customHeight="1" x14ac:dyDescent="0.2"/>
    <row r="51" ht="15" customHeight="1" x14ac:dyDescent="0.2"/>
    <row r="52" ht="15" customHeight="1" x14ac:dyDescent="0.2"/>
  </sheetData>
  <mergeCells count="16">
    <mergeCell ref="A4:K4"/>
    <mergeCell ref="A3:K3"/>
    <mergeCell ref="A2:K2"/>
    <mergeCell ref="G10:I10"/>
    <mergeCell ref="A10:C10"/>
    <mergeCell ref="A6:B6"/>
    <mergeCell ref="A7:B7"/>
    <mergeCell ref="C7:F7"/>
    <mergeCell ref="C6:F6"/>
    <mergeCell ref="G7:J7"/>
    <mergeCell ref="G6:J6"/>
    <mergeCell ref="A40:K40"/>
    <mergeCell ref="A44:B44"/>
    <mergeCell ref="C44:F44"/>
    <mergeCell ref="G44:J44"/>
    <mergeCell ref="I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51"/>
  <sheetViews>
    <sheetView showRuler="0" workbookViewId="0"/>
  </sheetViews>
  <sheetFormatPr defaultColWidth="13.140625" defaultRowHeight="12.75" x14ac:dyDescent="0.2"/>
  <cols>
    <col min="1" max="1" width="20.5703125" customWidth="1"/>
    <col min="2" max="2" width="18.85546875" customWidth="1"/>
    <col min="3" max="4" width="25.5703125" customWidth="1"/>
    <col min="5" max="5" width="5.5703125" customWidth="1"/>
    <col min="6" max="6" width="17.85546875" customWidth="1"/>
    <col min="7" max="9" width="9.42578125" customWidth="1"/>
  </cols>
  <sheetData>
    <row r="1" spans="1:9" ht="13.35" customHeight="1" x14ac:dyDescent="0.2">
      <c r="A1" s="42" t="s">
        <v>572</v>
      </c>
      <c r="B1" s="75"/>
      <c r="C1" s="75"/>
      <c r="D1" s="75"/>
      <c r="E1" s="75"/>
      <c r="F1" s="3" t="s">
        <v>1</v>
      </c>
      <c r="G1" s="79"/>
      <c r="H1" s="79"/>
      <c r="I1" s="79"/>
    </row>
    <row r="2" spans="1:9" ht="13.35" customHeight="1" x14ac:dyDescent="0.2">
      <c r="A2" s="392" t="s">
        <v>2</v>
      </c>
      <c r="B2" s="392"/>
      <c r="C2" s="392"/>
      <c r="D2" s="392"/>
      <c r="E2" s="392"/>
      <c r="F2" s="392"/>
      <c r="G2" s="79"/>
      <c r="H2" s="79"/>
      <c r="I2" s="79"/>
    </row>
    <row r="3" spans="1:9" ht="13.35" customHeight="1" x14ac:dyDescent="0.2">
      <c r="A3" s="392" t="s">
        <v>3</v>
      </c>
      <c r="B3" s="392"/>
      <c r="C3" s="392"/>
      <c r="D3" s="392"/>
      <c r="E3" s="392"/>
      <c r="F3" s="392"/>
      <c r="G3" s="79"/>
      <c r="H3" s="79"/>
      <c r="I3" s="79"/>
    </row>
    <row r="4" spans="1:9" ht="17.45" customHeight="1" x14ac:dyDescent="0.25">
      <c r="A4" s="394" t="s">
        <v>573</v>
      </c>
      <c r="B4" s="394"/>
      <c r="C4" s="394"/>
      <c r="D4" s="394"/>
      <c r="E4" s="394"/>
      <c r="F4" s="394"/>
      <c r="G4" s="79"/>
      <c r="H4" s="79"/>
      <c r="I4" s="79"/>
    </row>
    <row r="5" spans="1:9" ht="16.7" customHeight="1" x14ac:dyDescent="0.2">
      <c r="A5" s="418" t="s">
        <v>574</v>
      </c>
      <c r="B5" s="418"/>
      <c r="C5" s="418"/>
      <c r="D5" s="418"/>
      <c r="E5" s="418"/>
      <c r="F5" s="418"/>
      <c r="G5" s="79"/>
      <c r="H5" s="79"/>
      <c r="I5" s="79"/>
    </row>
    <row r="6" spans="1:9" ht="30" customHeight="1" x14ac:dyDescent="0.2">
      <c r="A6" s="48" t="s">
        <v>7</v>
      </c>
      <c r="B6" s="379">
        <v>1</v>
      </c>
      <c r="C6" s="380"/>
      <c r="D6" s="396" t="s">
        <v>6</v>
      </c>
      <c r="E6" s="396"/>
      <c r="F6" s="76">
        <v>2</v>
      </c>
      <c r="G6" s="79"/>
      <c r="H6" s="79"/>
      <c r="I6" s="79"/>
    </row>
    <row r="7" spans="1:9" ht="30" customHeight="1" x14ac:dyDescent="0.2">
      <c r="A7" s="48"/>
      <c r="B7" s="151"/>
      <c r="C7" s="178"/>
      <c r="D7" s="396" t="s">
        <v>5</v>
      </c>
      <c r="E7" s="396"/>
      <c r="F7" s="50">
        <v>3</v>
      </c>
      <c r="G7" s="79"/>
      <c r="H7" s="79"/>
      <c r="I7" s="79"/>
    </row>
    <row r="8" spans="1:9" ht="13.35" customHeight="1" x14ac:dyDescent="0.2">
      <c r="A8" s="80"/>
      <c r="B8" s="80"/>
      <c r="C8" s="83"/>
      <c r="D8" s="83"/>
      <c r="E8" s="83"/>
      <c r="F8" s="84"/>
      <c r="G8" s="79"/>
      <c r="H8" s="79"/>
      <c r="I8" s="79"/>
    </row>
    <row r="9" spans="1:9" ht="13.35" customHeight="1" x14ac:dyDescent="0.2">
      <c r="A9" s="145"/>
      <c r="B9" s="86"/>
      <c r="C9" s="145"/>
      <c r="D9" s="145"/>
      <c r="E9" s="145"/>
      <c r="F9" s="86"/>
      <c r="G9" s="172"/>
      <c r="H9" s="172"/>
      <c r="I9" s="172"/>
    </row>
    <row r="10" spans="1:9" ht="30.75" customHeight="1" x14ac:dyDescent="0.2">
      <c r="A10" s="383" t="s">
        <v>575</v>
      </c>
      <c r="B10" s="383"/>
      <c r="C10" s="379">
        <v>4</v>
      </c>
      <c r="D10" s="380"/>
      <c r="E10" s="380"/>
      <c r="F10" s="380"/>
      <c r="G10" s="172"/>
      <c r="H10" s="172"/>
      <c r="I10" s="172"/>
    </row>
    <row r="11" spans="1:9" ht="13.35" customHeight="1" x14ac:dyDescent="0.2">
      <c r="A11" s="66"/>
      <c r="B11" s="66"/>
      <c r="C11" s="106"/>
      <c r="D11" s="106"/>
      <c r="E11" s="106"/>
      <c r="F11" s="106"/>
      <c r="G11" s="172"/>
      <c r="H11" s="172"/>
      <c r="I11" s="172"/>
    </row>
    <row r="12" spans="1:9" ht="13.35" customHeight="1" x14ac:dyDescent="0.2">
      <c r="A12" s="66"/>
      <c r="B12" s="66"/>
      <c r="C12" s="79"/>
      <c r="D12" s="79"/>
      <c r="E12" s="79"/>
      <c r="F12" s="79"/>
      <c r="G12" s="172"/>
      <c r="H12" s="172"/>
      <c r="I12" s="172"/>
    </row>
    <row r="13" spans="1:9" ht="30" customHeight="1" x14ac:dyDescent="0.2">
      <c r="A13" s="383" t="s">
        <v>576</v>
      </c>
      <c r="B13" s="383"/>
      <c r="C13" s="379">
        <v>5</v>
      </c>
      <c r="D13" s="380"/>
      <c r="E13" s="380"/>
      <c r="F13" s="380"/>
      <c r="G13" s="172"/>
      <c r="H13" s="172"/>
      <c r="I13" s="172"/>
    </row>
    <row r="14" spans="1:9" ht="13.35" customHeight="1" x14ac:dyDescent="0.2">
      <c r="A14" s="66"/>
      <c r="B14" s="66"/>
      <c r="C14" s="106"/>
      <c r="D14" s="106"/>
      <c r="E14" s="106"/>
      <c r="F14" s="106"/>
      <c r="G14" s="172"/>
      <c r="H14" s="172"/>
      <c r="I14" s="172"/>
    </row>
    <row r="15" spans="1:9" ht="13.35" customHeight="1" x14ac:dyDescent="0.2">
      <c r="A15" s="66"/>
      <c r="B15" s="66"/>
      <c r="C15" s="79"/>
      <c r="D15" s="79"/>
      <c r="E15" s="79"/>
      <c r="F15" s="79"/>
      <c r="G15" s="172"/>
      <c r="H15" s="172"/>
      <c r="I15" s="172"/>
    </row>
    <row r="16" spans="1:9" ht="30" customHeight="1" x14ac:dyDescent="0.2">
      <c r="A16" s="383" t="s">
        <v>577</v>
      </c>
      <c r="B16" s="383"/>
      <c r="C16" s="379">
        <v>6</v>
      </c>
      <c r="D16" s="380"/>
      <c r="E16" s="380"/>
      <c r="F16" s="380"/>
      <c r="G16" s="172"/>
      <c r="H16" s="172"/>
      <c r="I16" s="172"/>
    </row>
    <row r="17" spans="1:9" ht="13.35" customHeight="1" x14ac:dyDescent="0.2">
      <c r="A17" s="66"/>
      <c r="B17" s="66"/>
      <c r="C17" s="106"/>
      <c r="D17" s="106"/>
      <c r="E17" s="106"/>
      <c r="F17" s="106"/>
      <c r="G17" s="172"/>
      <c r="H17" s="172"/>
      <c r="I17" s="172"/>
    </row>
    <row r="18" spans="1:9" ht="13.35" customHeight="1" x14ac:dyDescent="0.2">
      <c r="A18" s="66"/>
      <c r="B18" s="66"/>
      <c r="C18" s="79"/>
      <c r="D18" s="79"/>
      <c r="E18" s="79"/>
      <c r="F18" s="79"/>
      <c r="G18" s="172"/>
      <c r="H18" s="172"/>
      <c r="I18" s="172"/>
    </row>
    <row r="19" spans="1:9" ht="30" customHeight="1" x14ac:dyDescent="0.2">
      <c r="A19" s="383" t="s">
        <v>578</v>
      </c>
      <c r="B19" s="383"/>
      <c r="C19" s="379">
        <v>7</v>
      </c>
      <c r="D19" s="380"/>
      <c r="E19" s="380"/>
      <c r="F19" s="380"/>
      <c r="G19" s="172"/>
      <c r="H19" s="172"/>
      <c r="I19" s="172"/>
    </row>
    <row r="20" spans="1:9" ht="13.35" customHeight="1" x14ac:dyDescent="0.2">
      <c r="A20" s="79"/>
      <c r="B20" s="79"/>
      <c r="C20" s="106"/>
      <c r="D20" s="106"/>
      <c r="E20" s="106"/>
      <c r="F20" s="106"/>
      <c r="G20" s="172"/>
      <c r="H20" s="172"/>
      <c r="I20" s="172"/>
    </row>
    <row r="21" spans="1:9" ht="15" customHeight="1" x14ac:dyDescent="0.2"/>
    <row r="22" spans="1:9" ht="15" customHeight="1" x14ac:dyDescent="0.2"/>
    <row r="23" spans="1:9" ht="15" customHeight="1" x14ac:dyDescent="0.2"/>
    <row r="24" spans="1:9" ht="15" customHeight="1" x14ac:dyDescent="0.2"/>
    <row r="25" spans="1:9" ht="15" customHeight="1" x14ac:dyDescent="0.2"/>
    <row r="26" spans="1:9" ht="15" customHeight="1" x14ac:dyDescent="0.2"/>
    <row r="27" spans="1:9" ht="15" customHeight="1" x14ac:dyDescent="0.2"/>
    <row r="28" spans="1:9" ht="15" customHeight="1" x14ac:dyDescent="0.2"/>
    <row r="29" spans="1:9" ht="15" customHeight="1" x14ac:dyDescent="0.2"/>
    <row r="30" spans="1:9" ht="15" customHeight="1" x14ac:dyDescent="0.2"/>
    <row r="31" spans="1:9" ht="15" customHeight="1" x14ac:dyDescent="0.2"/>
    <row r="32" spans="1:9"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sheetData>
  <mergeCells count="15">
    <mergeCell ref="A2:F2"/>
    <mergeCell ref="A4:F4"/>
    <mergeCell ref="A3:F3"/>
    <mergeCell ref="A5:F5"/>
    <mergeCell ref="B6:C6"/>
    <mergeCell ref="D6:E6"/>
    <mergeCell ref="A19:B19"/>
    <mergeCell ref="C19:F19"/>
    <mergeCell ref="D7:E7"/>
    <mergeCell ref="C13:F13"/>
    <mergeCell ref="C10:F10"/>
    <mergeCell ref="A10:B10"/>
    <mergeCell ref="A13:B13"/>
    <mergeCell ref="C16:F16"/>
    <mergeCell ref="A16:B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50"/>
  <sheetViews>
    <sheetView showRuler="0" workbookViewId="0"/>
  </sheetViews>
  <sheetFormatPr defaultColWidth="13.140625" defaultRowHeight="12.75" x14ac:dyDescent="0.2"/>
  <cols>
    <col min="1" max="1" width="20.5703125" customWidth="1"/>
    <col min="2" max="2" width="25.5703125" customWidth="1"/>
    <col min="3" max="3" width="2.42578125" customWidth="1"/>
    <col min="4" max="4" width="25.5703125" customWidth="1"/>
    <col min="5" max="5" width="2.42578125" customWidth="1"/>
    <col min="6" max="6" width="25.5703125" customWidth="1"/>
    <col min="7" max="7" width="2.42578125" customWidth="1"/>
    <col min="8" max="8" width="25.5703125" customWidth="1"/>
    <col min="9" max="9" width="2.42578125" customWidth="1"/>
    <col min="10" max="10" width="25.5703125" customWidth="1"/>
  </cols>
  <sheetData>
    <row r="1" spans="1:10" ht="13.35" customHeight="1" x14ac:dyDescent="0.2">
      <c r="A1" s="42" t="s">
        <v>579</v>
      </c>
      <c r="B1" s="75"/>
      <c r="C1" s="75"/>
      <c r="D1" s="75"/>
      <c r="E1" s="75"/>
      <c r="F1" s="75"/>
      <c r="G1" s="75"/>
      <c r="H1" s="75"/>
      <c r="I1" s="75"/>
      <c r="J1" s="3" t="s">
        <v>1</v>
      </c>
    </row>
    <row r="2" spans="1:10" ht="13.35" customHeight="1" x14ac:dyDescent="0.2">
      <c r="A2" s="392" t="s">
        <v>2</v>
      </c>
      <c r="B2" s="392"/>
      <c r="C2" s="392"/>
      <c r="D2" s="392"/>
      <c r="E2" s="392"/>
      <c r="F2" s="392"/>
      <c r="G2" s="392"/>
      <c r="H2" s="392"/>
      <c r="I2" s="392"/>
      <c r="J2" s="392"/>
    </row>
    <row r="3" spans="1:10" ht="13.35" customHeight="1" x14ac:dyDescent="0.2">
      <c r="A3" s="392" t="s">
        <v>3</v>
      </c>
      <c r="B3" s="392"/>
      <c r="C3" s="392"/>
      <c r="D3" s="392"/>
      <c r="E3" s="392"/>
      <c r="F3" s="392"/>
      <c r="G3" s="392"/>
      <c r="H3" s="392"/>
      <c r="I3" s="392"/>
      <c r="J3" s="392"/>
    </row>
    <row r="4" spans="1:10" ht="17.45" customHeight="1" x14ac:dyDescent="0.25">
      <c r="A4" s="394" t="s">
        <v>580</v>
      </c>
      <c r="B4" s="394"/>
      <c r="C4" s="394"/>
      <c r="D4" s="394"/>
      <c r="E4" s="394"/>
      <c r="F4" s="394"/>
      <c r="G4" s="394"/>
      <c r="H4" s="394"/>
      <c r="I4" s="394"/>
      <c r="J4" s="394"/>
    </row>
    <row r="5" spans="1:10" ht="16.7" customHeight="1" x14ac:dyDescent="0.2">
      <c r="A5" s="79"/>
      <c r="B5" s="1"/>
      <c r="C5" s="475" t="s">
        <v>581</v>
      </c>
      <c r="D5" s="475"/>
      <c r="E5" s="475"/>
      <c r="F5" s="475"/>
      <c r="G5" s="475"/>
      <c r="H5" s="396" t="s">
        <v>5</v>
      </c>
      <c r="I5" s="396"/>
      <c r="J5" s="76">
        <v>1</v>
      </c>
    </row>
    <row r="6" spans="1:10" ht="30" customHeight="1" x14ac:dyDescent="0.2">
      <c r="A6" s="48" t="s">
        <v>7</v>
      </c>
      <c r="B6" s="379">
        <v>2</v>
      </c>
      <c r="C6" s="380"/>
      <c r="D6" s="380"/>
      <c r="E6" s="380"/>
      <c r="F6" s="119"/>
      <c r="G6" s="396" t="s">
        <v>6</v>
      </c>
      <c r="H6" s="396"/>
      <c r="I6" s="396"/>
      <c r="J6" s="50">
        <v>3</v>
      </c>
    </row>
    <row r="7" spans="1:10" ht="30" customHeight="1" x14ac:dyDescent="0.2">
      <c r="A7" s="48" t="s">
        <v>96</v>
      </c>
      <c r="B7" s="398">
        <v>4</v>
      </c>
      <c r="C7" s="393"/>
      <c r="D7" s="393"/>
      <c r="E7" s="393"/>
      <c r="F7" s="119"/>
      <c r="G7" s="396" t="s">
        <v>97</v>
      </c>
      <c r="H7" s="396"/>
      <c r="I7" s="396"/>
      <c r="J7" s="50">
        <v>5</v>
      </c>
    </row>
    <row r="8" spans="1:10" ht="13.35" customHeight="1" x14ac:dyDescent="0.2">
      <c r="A8" s="80"/>
      <c r="B8" s="143"/>
      <c r="C8" s="81"/>
      <c r="D8" s="81"/>
      <c r="E8" s="81"/>
      <c r="F8" s="132"/>
      <c r="G8" s="132"/>
      <c r="H8" s="83"/>
      <c r="I8" s="144"/>
      <c r="J8" s="123"/>
    </row>
    <row r="9" spans="1:10" ht="13.35" customHeight="1" x14ac:dyDescent="0.2">
      <c r="A9" s="197"/>
      <c r="B9" s="86"/>
      <c r="C9" s="133"/>
      <c r="D9" s="86"/>
      <c r="E9" s="86"/>
      <c r="F9" s="86"/>
      <c r="G9" s="133"/>
      <c r="H9" s="86"/>
      <c r="I9" s="133"/>
      <c r="J9" s="86"/>
    </row>
    <row r="10" spans="1:10" ht="13.35" customHeight="1" x14ac:dyDescent="0.2">
      <c r="A10" s="383" t="s">
        <v>582</v>
      </c>
      <c r="B10" s="383"/>
      <c r="C10" s="383"/>
      <c r="D10" s="383"/>
      <c r="E10" s="79"/>
      <c r="F10" s="52" t="s">
        <v>583</v>
      </c>
      <c r="G10" s="119"/>
      <c r="H10" s="52" t="s">
        <v>584</v>
      </c>
      <c r="I10" s="44"/>
      <c r="J10" s="52" t="s">
        <v>585</v>
      </c>
    </row>
    <row r="11" spans="1:10" ht="13.35" customHeight="1" x14ac:dyDescent="0.2">
      <c r="A11" s="383" t="s">
        <v>586</v>
      </c>
      <c r="B11" s="383"/>
      <c r="C11" s="383"/>
      <c r="D11" s="383"/>
      <c r="E11" s="79"/>
      <c r="F11" s="134"/>
      <c r="G11" s="119"/>
      <c r="H11" s="134"/>
      <c r="I11" s="44"/>
      <c r="J11" s="134"/>
    </row>
    <row r="12" spans="1:10" ht="15" customHeight="1" x14ac:dyDescent="0.2">
      <c r="A12" s="66"/>
      <c r="B12" s="79"/>
      <c r="C12" s="119"/>
      <c r="D12" s="430" t="s">
        <v>587</v>
      </c>
      <c r="E12" s="79"/>
      <c r="F12" s="430" t="s">
        <v>588</v>
      </c>
      <c r="G12" s="119"/>
      <c r="H12" s="430" t="s">
        <v>589</v>
      </c>
      <c r="I12" s="119"/>
      <c r="J12" s="430" t="s">
        <v>590</v>
      </c>
    </row>
    <row r="13" spans="1:10" ht="15" customHeight="1" x14ac:dyDescent="0.2">
      <c r="A13" s="430" t="s">
        <v>591</v>
      </c>
      <c r="B13" s="430"/>
      <c r="C13" s="119"/>
      <c r="D13" s="430"/>
      <c r="E13" s="79"/>
      <c r="F13" s="430"/>
      <c r="G13" s="44"/>
      <c r="H13" s="430"/>
      <c r="I13" s="44"/>
      <c r="J13" s="430"/>
    </row>
    <row r="14" spans="1:10" ht="14.1" customHeight="1" x14ac:dyDescent="0.2">
      <c r="A14" s="183" t="s">
        <v>557</v>
      </c>
      <c r="B14" s="183" t="s">
        <v>592</v>
      </c>
      <c r="C14" s="119"/>
      <c r="D14" s="128" t="s">
        <v>211</v>
      </c>
      <c r="E14" s="79"/>
      <c r="F14" s="431"/>
      <c r="G14" s="44"/>
      <c r="H14" s="431"/>
      <c r="I14" s="44"/>
      <c r="J14" s="128" t="s">
        <v>211</v>
      </c>
    </row>
    <row r="15" spans="1:10" ht="17.45" customHeight="1" x14ac:dyDescent="0.2">
      <c r="A15" s="50" t="s">
        <v>593</v>
      </c>
      <c r="B15" s="50" t="s">
        <v>437</v>
      </c>
      <c r="C15" s="44" t="s">
        <v>140</v>
      </c>
      <c r="D15" s="50">
        <v>8</v>
      </c>
      <c r="E15" s="66" t="s">
        <v>140</v>
      </c>
      <c r="F15" s="50">
        <v>9</v>
      </c>
      <c r="G15" s="44" t="s">
        <v>140</v>
      </c>
      <c r="H15" s="50">
        <v>10</v>
      </c>
      <c r="I15" s="44" t="s">
        <v>140</v>
      </c>
      <c r="J15" s="50">
        <v>11</v>
      </c>
    </row>
    <row r="16" spans="1:10" ht="17.45" customHeight="1" x14ac:dyDescent="0.2">
      <c r="A16" s="51"/>
      <c r="B16" s="51"/>
      <c r="C16" s="119"/>
      <c r="D16" s="139"/>
      <c r="E16" s="79"/>
      <c r="F16" s="139"/>
      <c r="G16" s="119"/>
      <c r="H16" s="139"/>
      <c r="I16" s="119"/>
      <c r="J16" s="176">
        <v>0</v>
      </c>
    </row>
    <row r="17" spans="1:10" ht="17.45" customHeight="1" x14ac:dyDescent="0.2">
      <c r="A17" s="51"/>
      <c r="B17" s="51"/>
      <c r="C17" s="119"/>
      <c r="D17" s="139"/>
      <c r="E17" s="79"/>
      <c r="F17" s="139"/>
      <c r="G17" s="119"/>
      <c r="H17" s="139"/>
      <c r="I17" s="119"/>
      <c r="J17" s="176">
        <v>0</v>
      </c>
    </row>
    <row r="18" spans="1:10" ht="17.45" customHeight="1" x14ac:dyDescent="0.2">
      <c r="A18" s="51"/>
      <c r="B18" s="51"/>
      <c r="C18" s="119"/>
      <c r="D18" s="139"/>
      <c r="E18" s="79"/>
      <c r="F18" s="139"/>
      <c r="G18" s="119"/>
      <c r="H18" s="139"/>
      <c r="I18" s="119"/>
      <c r="J18" s="176">
        <v>0</v>
      </c>
    </row>
    <row r="19" spans="1:10" ht="17.45" customHeight="1" x14ac:dyDescent="0.2">
      <c r="A19" s="51"/>
      <c r="B19" s="51"/>
      <c r="C19" s="119"/>
      <c r="D19" s="139"/>
      <c r="E19" s="79"/>
      <c r="F19" s="139"/>
      <c r="G19" s="119"/>
      <c r="H19" s="139"/>
      <c r="I19" s="119"/>
      <c r="J19" s="176">
        <v>0</v>
      </c>
    </row>
    <row r="20" spans="1:10" ht="17.45" customHeight="1" x14ac:dyDescent="0.2">
      <c r="A20" s="51"/>
      <c r="B20" s="51"/>
      <c r="C20" s="119"/>
      <c r="D20" s="139"/>
      <c r="E20" s="79"/>
      <c r="F20" s="139"/>
      <c r="G20" s="119"/>
      <c r="H20" s="139"/>
      <c r="I20" s="119"/>
      <c r="J20" s="176">
        <v>0</v>
      </c>
    </row>
    <row r="21" spans="1:10" ht="17.45" customHeight="1" x14ac:dyDescent="0.2">
      <c r="A21" s="51"/>
      <c r="B21" s="51"/>
      <c r="C21" s="119"/>
      <c r="D21" s="139"/>
      <c r="E21" s="79"/>
      <c r="F21" s="139"/>
      <c r="G21" s="119"/>
      <c r="H21" s="139"/>
      <c r="I21" s="119"/>
      <c r="J21" s="176">
        <v>0</v>
      </c>
    </row>
    <row r="22" spans="1:10" ht="17.45" customHeight="1" x14ac:dyDescent="0.2">
      <c r="A22" s="51"/>
      <c r="B22" s="51"/>
      <c r="C22" s="119"/>
      <c r="D22" s="139"/>
      <c r="E22" s="79"/>
      <c r="F22" s="139"/>
      <c r="G22" s="119"/>
      <c r="H22" s="139"/>
      <c r="I22" s="119"/>
      <c r="J22" s="176">
        <v>0</v>
      </c>
    </row>
    <row r="23" spans="1:10" ht="17.45" customHeight="1" x14ac:dyDescent="0.2">
      <c r="A23" s="51"/>
      <c r="B23" s="51"/>
      <c r="C23" s="119"/>
      <c r="D23" s="139"/>
      <c r="E23" s="79"/>
      <c r="F23" s="139"/>
      <c r="G23" s="119"/>
      <c r="H23" s="139"/>
      <c r="I23" s="119"/>
      <c r="J23" s="176">
        <v>0</v>
      </c>
    </row>
    <row r="24" spans="1:10" ht="17.45" customHeight="1" x14ac:dyDescent="0.2">
      <c r="A24" s="474" t="s">
        <v>594</v>
      </c>
      <c r="B24" s="474"/>
      <c r="C24" s="119"/>
      <c r="D24" s="139"/>
      <c r="E24" s="79"/>
      <c r="F24" s="139"/>
      <c r="G24" s="119"/>
      <c r="H24" s="139"/>
      <c r="I24" s="119"/>
      <c r="J24" s="176">
        <v>0</v>
      </c>
    </row>
    <row r="25" spans="1:10" ht="20.100000000000001" customHeight="1" x14ac:dyDescent="0.2">
      <c r="A25" s="383"/>
      <c r="B25" s="383"/>
      <c r="C25" s="44" t="s">
        <v>140</v>
      </c>
      <c r="D25" s="50">
        <v>12</v>
      </c>
      <c r="E25" s="66" t="s">
        <v>140</v>
      </c>
      <c r="F25" s="50">
        <v>12</v>
      </c>
      <c r="G25" s="44" t="s">
        <v>140</v>
      </c>
      <c r="H25" s="50">
        <v>12</v>
      </c>
      <c r="I25" s="44" t="s">
        <v>140</v>
      </c>
      <c r="J25" s="50">
        <v>12</v>
      </c>
    </row>
    <row r="26" spans="1:10" ht="13.35" customHeight="1" x14ac:dyDescent="0.2">
      <c r="A26" s="79"/>
      <c r="B26" s="79"/>
      <c r="C26" s="119"/>
      <c r="D26" s="106"/>
      <c r="E26" s="79"/>
      <c r="F26" s="106"/>
      <c r="G26" s="119"/>
      <c r="H26" s="106"/>
      <c r="I26" s="119"/>
      <c r="J26" s="106"/>
    </row>
    <row r="27" spans="1:10" ht="13.35" customHeight="1" x14ac:dyDescent="0.2">
      <c r="A27" s="79"/>
      <c r="B27" s="79"/>
      <c r="C27" s="119"/>
      <c r="D27" s="79"/>
      <c r="E27" s="79"/>
      <c r="F27" s="79"/>
      <c r="G27" s="119"/>
      <c r="H27" s="79"/>
      <c r="I27" s="119"/>
      <c r="J27" s="79"/>
    </row>
    <row r="28" spans="1:10" ht="13.35" customHeight="1" x14ac:dyDescent="0.2">
      <c r="A28" s="150"/>
      <c r="B28" s="79"/>
      <c r="C28" s="119"/>
      <c r="D28" s="79"/>
      <c r="E28" s="79"/>
      <c r="F28" s="79"/>
      <c r="G28" s="119"/>
      <c r="H28" s="79"/>
      <c r="I28" s="119"/>
      <c r="J28" s="79"/>
    </row>
    <row r="29" spans="1:10" ht="13.35" customHeight="1" x14ac:dyDescent="0.2">
      <c r="A29" s="79"/>
      <c r="B29" s="79"/>
      <c r="C29" s="119"/>
      <c r="D29" s="79"/>
      <c r="E29" s="79"/>
      <c r="F29" s="79"/>
      <c r="G29" s="119"/>
      <c r="H29" s="79"/>
      <c r="I29" s="119"/>
      <c r="J29" s="79"/>
    </row>
    <row r="30" spans="1:10" ht="13.35" customHeight="1" x14ac:dyDescent="0.2">
      <c r="A30" s="75" t="s">
        <v>63</v>
      </c>
      <c r="B30" s="379">
        <v>19</v>
      </c>
      <c r="C30" s="380"/>
      <c r="D30" s="380"/>
      <c r="E30" s="380"/>
      <c r="F30" s="79"/>
      <c r="G30" s="122"/>
      <c r="H30" s="77" t="s">
        <v>64</v>
      </c>
      <c r="I30" s="379">
        <v>20</v>
      </c>
      <c r="J30" s="380"/>
    </row>
    <row r="31" spans="1:10" ht="15" customHeight="1" x14ac:dyDescent="0.2">
      <c r="B31" s="23"/>
      <c r="C31" s="23"/>
      <c r="D31" s="23"/>
      <c r="E31" s="23"/>
      <c r="I31" s="23"/>
      <c r="J31" s="23"/>
    </row>
    <row r="32" spans="1:10"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mergeCells count="19">
    <mergeCell ref="A2:J2"/>
    <mergeCell ref="J12:J13"/>
    <mergeCell ref="H12:H14"/>
    <mergeCell ref="F12:F14"/>
    <mergeCell ref="D12:D13"/>
    <mergeCell ref="A11:D11"/>
    <mergeCell ref="A10:D10"/>
    <mergeCell ref="A13:B13"/>
    <mergeCell ref="B7:E7"/>
    <mergeCell ref="B6:E6"/>
    <mergeCell ref="G7:I7"/>
    <mergeCell ref="G6:I6"/>
    <mergeCell ref="H5:I5"/>
    <mergeCell ref="C5:G5"/>
    <mergeCell ref="A24:B25"/>
    <mergeCell ref="B30:E30"/>
    <mergeCell ref="I30:J30"/>
    <mergeCell ref="A4:J4"/>
    <mergeCell ref="A3:J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51"/>
  <sheetViews>
    <sheetView showRuler="0" workbookViewId="0"/>
  </sheetViews>
  <sheetFormatPr defaultColWidth="13.140625" defaultRowHeight="12.75" x14ac:dyDescent="0.2"/>
  <cols>
    <col min="1" max="1" width="17.28515625" customWidth="1"/>
    <col min="2" max="2" width="23.5703125" customWidth="1"/>
    <col min="3" max="3" width="2.42578125" customWidth="1"/>
    <col min="4" max="4" width="24.42578125" customWidth="1"/>
    <col min="5" max="5" width="2.42578125" customWidth="1"/>
    <col min="6" max="6" width="24.42578125" customWidth="1"/>
    <col min="7" max="7" width="2.42578125" customWidth="1"/>
    <col min="8" max="8" width="24.42578125" customWidth="1"/>
    <col min="9" max="9" width="2.42578125" customWidth="1"/>
    <col min="10" max="10" width="24.42578125" customWidth="1"/>
  </cols>
  <sheetData>
    <row r="1" spans="1:10" ht="13.35" customHeight="1" x14ac:dyDescent="0.2">
      <c r="A1" s="42" t="s">
        <v>595</v>
      </c>
      <c r="B1" s="75"/>
      <c r="C1" s="75"/>
      <c r="D1" s="75"/>
      <c r="E1" s="75"/>
      <c r="F1" s="75"/>
      <c r="G1" s="75"/>
      <c r="H1" s="75"/>
      <c r="I1" s="75"/>
      <c r="J1" s="3" t="s">
        <v>1</v>
      </c>
    </row>
    <row r="2" spans="1:10" ht="13.35" customHeight="1" x14ac:dyDescent="0.2">
      <c r="A2" s="392" t="s">
        <v>2</v>
      </c>
      <c r="B2" s="392"/>
      <c r="C2" s="392"/>
      <c r="D2" s="392"/>
      <c r="E2" s="392"/>
      <c r="F2" s="392"/>
      <c r="G2" s="392"/>
      <c r="H2" s="392"/>
      <c r="I2" s="392"/>
      <c r="J2" s="392"/>
    </row>
    <row r="3" spans="1:10" ht="13.35" customHeight="1" x14ac:dyDescent="0.2">
      <c r="A3" s="392" t="s">
        <v>3</v>
      </c>
      <c r="B3" s="392"/>
      <c r="C3" s="392"/>
      <c r="D3" s="392"/>
      <c r="E3" s="392"/>
      <c r="F3" s="392"/>
      <c r="G3" s="392"/>
      <c r="H3" s="392"/>
      <c r="I3" s="392"/>
      <c r="J3" s="392"/>
    </row>
    <row r="4" spans="1:10" ht="17.45" customHeight="1" x14ac:dyDescent="0.25">
      <c r="A4" s="394" t="s">
        <v>580</v>
      </c>
      <c r="B4" s="394"/>
      <c r="C4" s="394"/>
      <c r="D4" s="394"/>
      <c r="E4" s="394"/>
      <c r="F4" s="394"/>
      <c r="G4" s="394"/>
      <c r="H4" s="394"/>
      <c r="I4" s="394"/>
      <c r="J4" s="394"/>
    </row>
    <row r="5" spans="1:10" ht="16.7" customHeight="1" x14ac:dyDescent="0.2">
      <c r="A5" s="79"/>
      <c r="B5" s="418" t="s">
        <v>581</v>
      </c>
      <c r="C5" s="418"/>
      <c r="D5" s="418"/>
      <c r="E5" s="418"/>
      <c r="F5" s="418"/>
      <c r="G5" s="418"/>
      <c r="H5" s="418"/>
      <c r="I5" s="46"/>
      <c r="J5" s="42"/>
    </row>
    <row r="6" spans="1:10" ht="30" customHeight="1" x14ac:dyDescent="0.2">
      <c r="A6" s="48"/>
      <c r="B6" s="392"/>
      <c r="C6" s="392"/>
      <c r="D6" s="392"/>
      <c r="E6" s="392"/>
      <c r="F6" s="119"/>
      <c r="G6" s="119"/>
      <c r="H6" s="79"/>
      <c r="I6" s="46"/>
      <c r="J6" s="234"/>
    </row>
    <row r="7" spans="1:10" ht="30" customHeight="1" x14ac:dyDescent="0.2">
      <c r="A7" s="48"/>
      <c r="B7" s="392"/>
      <c r="C7" s="392"/>
      <c r="D7" s="392"/>
      <c r="E7" s="392"/>
      <c r="F7" s="119"/>
      <c r="G7" s="119"/>
      <c r="H7" s="79"/>
      <c r="I7" s="46"/>
      <c r="J7" s="234"/>
    </row>
    <row r="8" spans="1:10" ht="13.35" customHeight="1" x14ac:dyDescent="0.2">
      <c r="A8" s="80"/>
      <c r="B8" s="80"/>
      <c r="C8" s="132"/>
      <c r="D8" s="132"/>
      <c r="E8" s="132"/>
      <c r="F8" s="132"/>
      <c r="G8" s="132"/>
      <c r="H8" s="83"/>
      <c r="I8" s="144"/>
      <c r="J8" s="82"/>
    </row>
    <row r="9" spans="1:10" ht="13.35" customHeight="1" x14ac:dyDescent="0.2">
      <c r="A9" s="197"/>
      <c r="B9" s="86"/>
      <c r="C9" s="133"/>
      <c r="D9" s="86"/>
      <c r="E9" s="86"/>
      <c r="F9" s="86"/>
      <c r="G9" s="133"/>
      <c r="H9" s="86"/>
      <c r="I9" s="133"/>
      <c r="J9" s="86"/>
    </row>
    <row r="10" spans="1:10" ht="17.45" customHeight="1" x14ac:dyDescent="0.2">
      <c r="A10" s="445" t="s">
        <v>596</v>
      </c>
      <c r="B10" s="445"/>
      <c r="C10" s="445"/>
      <c r="D10" s="379">
        <v>13</v>
      </c>
      <c r="E10" s="380"/>
      <c r="F10" s="380"/>
      <c r="G10" s="380"/>
      <c r="H10" s="380"/>
      <c r="I10" s="380"/>
      <c r="J10" s="380"/>
    </row>
    <row r="11" spans="1:10" ht="17.45" customHeight="1" x14ac:dyDescent="0.2">
      <c r="A11" s="201"/>
      <c r="B11" s="201"/>
      <c r="C11" s="201"/>
      <c r="D11" s="476"/>
      <c r="E11" s="476"/>
      <c r="F11" s="476"/>
      <c r="G11" s="476"/>
      <c r="H11" s="476"/>
      <c r="I11" s="476"/>
      <c r="J11" s="476"/>
    </row>
    <row r="12" spans="1:10" ht="17.45" customHeight="1" x14ac:dyDescent="0.2">
      <c r="A12" s="66"/>
      <c r="B12" s="79"/>
      <c r="C12" s="119"/>
      <c r="D12" s="476"/>
      <c r="E12" s="476"/>
      <c r="F12" s="476"/>
      <c r="G12" s="476"/>
      <c r="H12" s="476"/>
      <c r="I12" s="476"/>
      <c r="J12" s="476"/>
    </row>
    <row r="13" spans="1:10" ht="15" customHeight="1" x14ac:dyDescent="0.2">
      <c r="A13" s="66"/>
      <c r="B13" s="79"/>
      <c r="C13" s="119"/>
      <c r="D13" s="235"/>
      <c r="E13" s="106"/>
      <c r="F13" s="235"/>
      <c r="G13" s="126"/>
      <c r="H13" s="235"/>
      <c r="I13" s="126"/>
      <c r="J13" s="235"/>
    </row>
    <row r="14" spans="1:10" ht="15" customHeight="1" x14ac:dyDescent="0.2">
      <c r="A14" s="431" t="s">
        <v>597</v>
      </c>
      <c r="B14" s="431"/>
      <c r="C14" s="119"/>
      <c r="D14" s="183" t="s">
        <v>598</v>
      </c>
      <c r="E14" s="79"/>
      <c r="F14" s="183" t="s">
        <v>599</v>
      </c>
      <c r="G14" s="44"/>
      <c r="H14" s="183" t="s">
        <v>600</v>
      </c>
      <c r="I14" s="44"/>
      <c r="J14" s="187"/>
    </row>
    <row r="15" spans="1:10" ht="17.45" customHeight="1" x14ac:dyDescent="0.2">
      <c r="A15" s="398" t="s">
        <v>199</v>
      </c>
      <c r="B15" s="393"/>
      <c r="C15" s="44" t="s">
        <v>140</v>
      </c>
      <c r="D15" s="50">
        <v>15</v>
      </c>
      <c r="E15" s="66" t="s">
        <v>140</v>
      </c>
      <c r="F15" s="50">
        <v>16</v>
      </c>
      <c r="G15" s="44" t="s">
        <v>140</v>
      </c>
      <c r="H15" s="50">
        <v>17</v>
      </c>
      <c r="I15" s="119"/>
      <c r="J15" s="150"/>
    </row>
    <row r="16" spans="1:10" ht="17.45" customHeight="1" x14ac:dyDescent="0.2">
      <c r="A16" s="393"/>
      <c r="B16" s="393"/>
      <c r="C16" s="119"/>
      <c r="D16" s="139"/>
      <c r="E16" s="79"/>
      <c r="F16" s="139"/>
      <c r="G16" s="119"/>
      <c r="H16" s="139"/>
      <c r="I16" s="119"/>
      <c r="J16" s="150"/>
    </row>
    <row r="17" spans="1:10" ht="17.45" customHeight="1" x14ac:dyDescent="0.2">
      <c r="A17" s="393"/>
      <c r="B17" s="393"/>
      <c r="C17" s="119"/>
      <c r="D17" s="139"/>
      <c r="E17" s="79"/>
      <c r="F17" s="139"/>
      <c r="G17" s="119"/>
      <c r="H17" s="139"/>
      <c r="I17" s="119"/>
      <c r="J17" s="150"/>
    </row>
    <row r="18" spans="1:10" ht="17.45" customHeight="1" x14ac:dyDescent="0.2">
      <c r="A18" s="393"/>
      <c r="B18" s="393"/>
      <c r="C18" s="119"/>
      <c r="D18" s="139"/>
      <c r="E18" s="79"/>
      <c r="F18" s="139"/>
      <c r="G18" s="119"/>
      <c r="H18" s="139"/>
      <c r="I18" s="119"/>
      <c r="J18" s="150"/>
    </row>
    <row r="19" spans="1:10" ht="17.45" customHeight="1" x14ac:dyDescent="0.2">
      <c r="A19" s="393"/>
      <c r="B19" s="393"/>
      <c r="C19" s="119"/>
      <c r="D19" s="139"/>
      <c r="E19" s="79"/>
      <c r="F19" s="139"/>
      <c r="G19" s="119"/>
      <c r="H19" s="139"/>
      <c r="I19" s="119"/>
      <c r="J19" s="150"/>
    </row>
    <row r="20" spans="1:10" ht="17.45" customHeight="1" x14ac:dyDescent="0.2">
      <c r="A20" s="393"/>
      <c r="B20" s="393"/>
      <c r="C20" s="119"/>
      <c r="D20" s="139"/>
      <c r="E20" s="79"/>
      <c r="F20" s="139"/>
      <c r="G20" s="119"/>
      <c r="H20" s="139"/>
      <c r="I20" s="119"/>
      <c r="J20" s="150"/>
    </row>
    <row r="21" spans="1:10" ht="17.45" customHeight="1" x14ac:dyDescent="0.2">
      <c r="A21" s="393"/>
      <c r="B21" s="393"/>
      <c r="C21" s="119"/>
      <c r="D21" s="139"/>
      <c r="E21" s="79"/>
      <c r="F21" s="139"/>
      <c r="G21" s="119"/>
      <c r="H21" s="139"/>
      <c r="I21" s="119"/>
      <c r="J21" s="150"/>
    </row>
    <row r="22" spans="1:10" ht="17.45" customHeight="1" x14ac:dyDescent="0.2">
      <c r="A22" s="393"/>
      <c r="B22" s="393"/>
      <c r="C22" s="119"/>
      <c r="D22" s="139"/>
      <c r="E22" s="79"/>
      <c r="F22" s="139"/>
      <c r="G22" s="119"/>
      <c r="H22" s="139"/>
      <c r="I22" s="119"/>
      <c r="J22" s="150"/>
    </row>
    <row r="23" spans="1:10" ht="17.45" customHeight="1" x14ac:dyDescent="0.2">
      <c r="A23" s="393"/>
      <c r="B23" s="393"/>
      <c r="C23" s="119"/>
      <c r="D23" s="139"/>
      <c r="E23" s="79"/>
      <c r="F23" s="139"/>
      <c r="G23" s="119"/>
      <c r="H23" s="139"/>
      <c r="I23" s="119"/>
      <c r="J23" s="150"/>
    </row>
    <row r="24" spans="1:10" ht="17.45" customHeight="1" x14ac:dyDescent="0.2">
      <c r="A24" s="393"/>
      <c r="B24" s="393"/>
      <c r="C24" s="119"/>
      <c r="D24" s="139"/>
      <c r="E24" s="79"/>
      <c r="F24" s="139"/>
      <c r="G24" s="119"/>
      <c r="H24" s="139"/>
      <c r="I24" s="119"/>
      <c r="J24" s="150"/>
    </row>
    <row r="25" spans="1:10" ht="17.45" customHeight="1" x14ac:dyDescent="0.2">
      <c r="A25" s="393"/>
      <c r="B25" s="393"/>
      <c r="C25" s="119"/>
      <c r="D25" s="139"/>
      <c r="E25" s="79"/>
      <c r="F25" s="139"/>
      <c r="G25" s="119"/>
      <c r="H25" s="139"/>
      <c r="I25" s="119"/>
      <c r="J25" s="150"/>
    </row>
    <row r="26" spans="1:10" ht="17.45" customHeight="1" x14ac:dyDescent="0.2">
      <c r="A26" s="393"/>
      <c r="B26" s="393"/>
      <c r="C26" s="119"/>
      <c r="D26" s="139"/>
      <c r="E26" s="79"/>
      <c r="F26" s="139"/>
      <c r="G26" s="119"/>
      <c r="H26" s="139"/>
      <c r="I26" s="119"/>
      <c r="J26" s="150"/>
    </row>
    <row r="27" spans="1:10" ht="17.45" customHeight="1" x14ac:dyDescent="0.2">
      <c r="A27" s="393"/>
      <c r="B27" s="393"/>
      <c r="C27" s="119"/>
      <c r="D27" s="139"/>
      <c r="E27" s="79"/>
      <c r="F27" s="139"/>
      <c r="G27" s="119"/>
      <c r="H27" s="139"/>
      <c r="I27" s="119"/>
      <c r="J27" s="150"/>
    </row>
    <row r="28" spans="1:10" ht="17.45" customHeight="1" x14ac:dyDescent="0.2">
      <c r="A28" s="393"/>
      <c r="B28" s="393"/>
      <c r="C28" s="119"/>
      <c r="D28" s="139"/>
      <c r="E28" s="79"/>
      <c r="F28" s="139"/>
      <c r="G28" s="119"/>
      <c r="H28" s="139"/>
      <c r="I28" s="119"/>
      <c r="J28" s="150"/>
    </row>
    <row r="29" spans="1:10" ht="17.45" customHeight="1" x14ac:dyDescent="0.2">
      <c r="A29" s="393"/>
      <c r="B29" s="393"/>
      <c r="C29" s="119"/>
      <c r="D29" s="139"/>
      <c r="E29" s="79"/>
      <c r="F29" s="139"/>
      <c r="G29" s="119"/>
      <c r="H29" s="139"/>
      <c r="I29" s="119"/>
      <c r="J29" s="150"/>
    </row>
    <row r="30" spans="1:10" ht="20.100000000000001" customHeight="1" x14ac:dyDescent="0.2">
      <c r="A30" s="474" t="s">
        <v>601</v>
      </c>
      <c r="B30" s="474"/>
      <c r="C30" s="44" t="s">
        <v>140</v>
      </c>
      <c r="D30" s="50">
        <v>18</v>
      </c>
      <c r="E30" s="66" t="s">
        <v>140</v>
      </c>
      <c r="F30" s="50">
        <v>18</v>
      </c>
      <c r="G30" s="44" t="s">
        <v>140</v>
      </c>
      <c r="H30" s="50">
        <v>18</v>
      </c>
      <c r="I30" s="44"/>
      <c r="J30" s="122"/>
    </row>
    <row r="31" spans="1:10" ht="13.35" customHeight="1" x14ac:dyDescent="0.2">
      <c r="A31" s="79"/>
      <c r="B31" s="79"/>
      <c r="C31" s="119"/>
      <c r="D31" s="106"/>
      <c r="E31" s="79"/>
      <c r="F31" s="106"/>
      <c r="G31" s="119"/>
      <c r="H31" s="106"/>
      <c r="I31" s="119"/>
      <c r="J31" s="79"/>
    </row>
    <row r="32" spans="1:10" ht="30" customHeight="1" x14ac:dyDescent="0.2">
      <c r="A32" s="79" t="s">
        <v>602</v>
      </c>
      <c r="B32" s="379">
        <v>19</v>
      </c>
      <c r="C32" s="380"/>
      <c r="D32" s="380"/>
      <c r="E32" s="79"/>
      <c r="F32" s="79"/>
      <c r="G32" s="119"/>
      <c r="H32" s="377" t="s">
        <v>64</v>
      </c>
      <c r="I32" s="377"/>
      <c r="J32" s="76">
        <v>20</v>
      </c>
    </row>
    <row r="33" spans="2:10" ht="15" customHeight="1" x14ac:dyDescent="0.2">
      <c r="B33" s="23"/>
      <c r="C33" s="23"/>
      <c r="D33" s="23"/>
      <c r="J33" s="23"/>
    </row>
    <row r="34" spans="2:10" ht="15" customHeight="1" x14ac:dyDescent="0.2"/>
    <row r="35" spans="2:10" ht="15" customHeight="1" x14ac:dyDescent="0.2"/>
    <row r="36" spans="2:10" ht="15" customHeight="1" x14ac:dyDescent="0.2"/>
    <row r="37" spans="2:10" ht="15" customHeight="1" x14ac:dyDescent="0.2"/>
    <row r="38" spans="2:10" ht="15" customHeight="1" x14ac:dyDescent="0.2"/>
    <row r="39" spans="2:10" ht="15" customHeight="1" x14ac:dyDescent="0.2"/>
    <row r="40" spans="2:10" ht="15" customHeight="1" x14ac:dyDescent="0.2"/>
    <row r="41" spans="2:10" ht="15" customHeight="1" x14ac:dyDescent="0.2"/>
    <row r="42" spans="2:10" ht="15" customHeight="1" x14ac:dyDescent="0.2"/>
    <row r="43" spans="2:10" ht="15" customHeight="1" x14ac:dyDescent="0.2"/>
    <row r="44" spans="2:10" ht="15" customHeight="1" x14ac:dyDescent="0.2"/>
    <row r="45" spans="2:10" ht="15" customHeight="1" x14ac:dyDescent="0.2"/>
    <row r="46" spans="2:10" ht="15" customHeight="1" x14ac:dyDescent="0.2"/>
    <row r="47" spans="2:10" ht="15" customHeight="1" x14ac:dyDescent="0.2"/>
    <row r="48" spans="2:10" ht="15" customHeight="1" x14ac:dyDescent="0.2"/>
    <row r="49" ht="15" customHeight="1" x14ac:dyDescent="0.2"/>
    <row r="50" ht="15" customHeight="1" x14ac:dyDescent="0.2"/>
    <row r="51" ht="15" customHeight="1" x14ac:dyDescent="0.2"/>
  </sheetData>
  <mergeCells count="29">
    <mergeCell ref="A2:J2"/>
    <mergeCell ref="D12:J12"/>
    <mergeCell ref="D10:J10"/>
    <mergeCell ref="D11:J11"/>
    <mergeCell ref="A10:C10"/>
    <mergeCell ref="B7:E7"/>
    <mergeCell ref="B6:E6"/>
    <mergeCell ref="B5:H5"/>
    <mergeCell ref="A4:J4"/>
    <mergeCell ref="A3:J3"/>
    <mergeCell ref="A14:B14"/>
    <mergeCell ref="A15:B15"/>
    <mergeCell ref="A16:B16"/>
    <mergeCell ref="A17:B17"/>
    <mergeCell ref="A18:B18"/>
    <mergeCell ref="A19:B19"/>
    <mergeCell ref="A20:B20"/>
    <mergeCell ref="A21:B21"/>
    <mergeCell ref="A22:B22"/>
    <mergeCell ref="A23:B23"/>
    <mergeCell ref="A29:B29"/>
    <mergeCell ref="A30:B30"/>
    <mergeCell ref="B32:D32"/>
    <mergeCell ref="H32:I32"/>
    <mergeCell ref="A24:B24"/>
    <mergeCell ref="A25:B25"/>
    <mergeCell ref="A26:B26"/>
    <mergeCell ref="A27:B27"/>
    <mergeCell ref="A28:B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showRuler="0" workbookViewId="0"/>
  </sheetViews>
  <sheetFormatPr defaultColWidth="13.140625" defaultRowHeight="12.75" x14ac:dyDescent="0.2"/>
  <cols>
    <col min="1" max="1" width="17" customWidth="1"/>
    <col min="2" max="2" width="4.28515625" customWidth="1"/>
    <col min="3" max="3" width="16.7109375" customWidth="1"/>
    <col min="4" max="4" width="12" customWidth="1"/>
    <col min="5" max="6" width="12.5703125" customWidth="1"/>
    <col min="7" max="7" width="4.28515625" customWidth="1"/>
    <col min="8" max="8" width="15.5703125" customWidth="1"/>
    <col min="11" max="28" width="12.5703125" customWidth="1"/>
  </cols>
  <sheetData>
    <row r="1" spans="1:11" ht="13.35" customHeight="1" x14ac:dyDescent="0.2">
      <c r="A1" s="42" t="s">
        <v>94</v>
      </c>
      <c r="B1" s="78"/>
      <c r="C1" s="75"/>
      <c r="D1" s="75"/>
      <c r="E1" s="75"/>
      <c r="F1" s="75"/>
      <c r="G1" s="75"/>
      <c r="H1" s="75"/>
      <c r="I1" s="75"/>
      <c r="J1" s="43" t="s">
        <v>1</v>
      </c>
    </row>
    <row r="2" spans="1:11" ht="13.35" customHeight="1" x14ac:dyDescent="0.2">
      <c r="A2" s="42"/>
      <c r="B2" s="78"/>
      <c r="C2" s="75"/>
      <c r="D2" s="75"/>
      <c r="E2" s="75"/>
      <c r="F2" s="75"/>
      <c r="G2" s="75"/>
      <c r="H2" s="75"/>
      <c r="I2" s="75"/>
      <c r="J2" s="75"/>
    </row>
    <row r="3" spans="1:11" ht="14.1" customHeight="1" x14ac:dyDescent="0.2">
      <c r="A3" s="392" t="s">
        <v>2</v>
      </c>
      <c r="B3" s="375"/>
      <c r="C3" s="392"/>
      <c r="D3" s="392"/>
      <c r="E3" s="392"/>
      <c r="F3" s="392"/>
      <c r="G3" s="392"/>
      <c r="H3" s="392"/>
      <c r="I3" s="392"/>
      <c r="J3" s="392"/>
    </row>
    <row r="4" spans="1:11" ht="14.1" customHeight="1" x14ac:dyDescent="0.2">
      <c r="A4" s="392" t="s">
        <v>3</v>
      </c>
      <c r="B4" s="375"/>
      <c r="C4" s="392"/>
      <c r="D4" s="392"/>
      <c r="E4" s="392"/>
      <c r="F4" s="392"/>
      <c r="G4" s="392"/>
      <c r="H4" s="392"/>
      <c r="I4" s="392"/>
      <c r="J4" s="392"/>
    </row>
    <row r="5" spans="1:11" ht="17.45" customHeight="1" x14ac:dyDescent="0.25">
      <c r="A5" s="394" t="s">
        <v>95</v>
      </c>
      <c r="B5" s="395"/>
      <c r="C5" s="394"/>
      <c r="D5" s="394"/>
      <c r="E5" s="394"/>
      <c r="F5" s="394"/>
      <c r="G5" s="394"/>
      <c r="H5" s="394"/>
      <c r="I5" s="394"/>
      <c r="J5" s="394"/>
    </row>
    <row r="6" spans="1:11" ht="14.1" customHeight="1" x14ac:dyDescent="0.2">
      <c r="A6" s="79"/>
      <c r="B6" s="79"/>
      <c r="C6" s="79"/>
      <c r="D6" s="79"/>
      <c r="E6" s="79"/>
      <c r="F6" s="79"/>
      <c r="G6" s="79"/>
      <c r="H6" s="79"/>
      <c r="I6" s="46" t="s">
        <v>5</v>
      </c>
      <c r="J6" s="47">
        <v>1</v>
      </c>
    </row>
    <row r="7" spans="1:11" ht="14.1" customHeight="1" x14ac:dyDescent="0.2">
      <c r="A7" s="388" t="s">
        <v>7</v>
      </c>
      <c r="B7" s="388"/>
      <c r="C7" s="380"/>
      <c r="D7" s="380"/>
      <c r="E7" s="380"/>
      <c r="F7" s="380"/>
      <c r="G7" s="380"/>
      <c r="H7" s="396" t="s">
        <v>6</v>
      </c>
      <c r="I7" s="396"/>
      <c r="J7" s="50">
        <v>3</v>
      </c>
    </row>
    <row r="8" spans="1:11" ht="14.1" customHeight="1" x14ac:dyDescent="0.2">
      <c r="A8" s="388" t="s">
        <v>96</v>
      </c>
      <c r="B8" s="388"/>
      <c r="C8" s="393"/>
      <c r="D8" s="393"/>
      <c r="E8" s="393"/>
      <c r="F8" s="393"/>
      <c r="G8" s="393"/>
      <c r="H8" s="396" t="s">
        <v>97</v>
      </c>
      <c r="I8" s="396"/>
      <c r="J8" s="50">
        <v>5</v>
      </c>
    </row>
    <row r="9" spans="1:11" ht="13.35" customHeight="1" x14ac:dyDescent="0.2">
      <c r="A9" s="80"/>
      <c r="B9" s="80"/>
      <c r="C9" s="81"/>
      <c r="D9" s="81"/>
      <c r="E9" s="81"/>
      <c r="F9" s="81"/>
      <c r="G9" s="81"/>
      <c r="H9" s="82"/>
      <c r="I9" s="83"/>
      <c r="J9" s="84"/>
    </row>
    <row r="10" spans="1:11" ht="13.35" customHeight="1" x14ac:dyDescent="0.2">
      <c r="A10" s="85"/>
      <c r="B10" s="85"/>
      <c r="C10" s="86"/>
      <c r="D10" s="87"/>
      <c r="E10" s="87"/>
      <c r="F10" s="86"/>
      <c r="G10" s="86"/>
      <c r="H10" s="88"/>
      <c r="I10" s="85"/>
      <c r="J10" s="87"/>
    </row>
    <row r="11" spans="1:11" ht="14.1" customHeight="1" x14ac:dyDescent="0.2">
      <c r="A11" s="79"/>
      <c r="B11" s="79"/>
      <c r="C11" s="79"/>
      <c r="D11" s="79"/>
      <c r="E11" s="79"/>
      <c r="F11" s="79"/>
      <c r="G11" s="79"/>
      <c r="H11" s="79"/>
      <c r="I11" s="52" t="s">
        <v>98</v>
      </c>
      <c r="J11" s="52" t="s">
        <v>99</v>
      </c>
    </row>
    <row r="12" spans="1:11" ht="14.1" customHeight="1" x14ac:dyDescent="0.2">
      <c r="A12" s="79"/>
      <c r="B12" s="79"/>
      <c r="C12" s="79"/>
      <c r="D12" s="79"/>
      <c r="E12" s="79"/>
      <c r="F12" s="79"/>
      <c r="G12" s="79"/>
      <c r="H12" s="60"/>
      <c r="I12" s="53" t="s">
        <v>100</v>
      </c>
      <c r="J12" s="54" t="s">
        <v>101</v>
      </c>
      <c r="K12" s="20"/>
    </row>
    <row r="13" spans="1:11" ht="14.1" customHeight="1" x14ac:dyDescent="0.2">
      <c r="A13" s="388" t="s">
        <v>102</v>
      </c>
      <c r="B13" s="388"/>
      <c r="C13" s="388"/>
      <c r="D13" s="388"/>
      <c r="E13" s="388"/>
      <c r="F13" s="79"/>
      <c r="G13" s="79"/>
      <c r="H13" s="60"/>
      <c r="I13" s="89"/>
      <c r="J13" s="55" t="s">
        <v>18</v>
      </c>
      <c r="K13" s="20"/>
    </row>
    <row r="14" spans="1:11" ht="15.75" customHeight="1" x14ac:dyDescent="0.2">
      <c r="A14" s="56" t="s">
        <v>103</v>
      </c>
      <c r="B14" s="4"/>
      <c r="C14" s="79"/>
      <c r="D14" s="79"/>
      <c r="E14" s="79"/>
      <c r="F14" s="79"/>
      <c r="G14" s="79"/>
      <c r="H14" s="60"/>
      <c r="I14" s="90"/>
      <c r="J14" s="57">
        <v>6</v>
      </c>
      <c r="K14" s="20"/>
    </row>
    <row r="15" spans="1:11" ht="14.1" customHeight="1" x14ac:dyDescent="0.2">
      <c r="A15" s="388" t="s">
        <v>104</v>
      </c>
      <c r="B15" s="388"/>
      <c r="C15" s="388"/>
      <c r="D15" s="388"/>
      <c r="E15" s="388"/>
      <c r="F15" s="79"/>
      <c r="G15" s="79"/>
      <c r="H15" s="60"/>
      <c r="I15" s="58" t="s">
        <v>105</v>
      </c>
      <c r="J15" s="91"/>
      <c r="K15" s="20"/>
    </row>
    <row r="16" spans="1:11" ht="15.75" customHeight="1" x14ac:dyDescent="0.2">
      <c r="A16" s="56" t="s">
        <v>103</v>
      </c>
      <c r="B16" s="4"/>
      <c r="C16" s="79"/>
      <c r="D16" s="79"/>
      <c r="E16" s="79"/>
      <c r="F16" s="79"/>
      <c r="G16" s="79"/>
      <c r="H16" s="60"/>
      <c r="I16" s="59">
        <v>7</v>
      </c>
      <c r="J16" s="92"/>
      <c r="K16" s="20"/>
    </row>
    <row r="17" spans="1:11" ht="14.1" customHeight="1" x14ac:dyDescent="0.2">
      <c r="A17" s="388" t="s">
        <v>106</v>
      </c>
      <c r="B17" s="388"/>
      <c r="C17" s="388"/>
      <c r="D17" s="388"/>
      <c r="E17" s="388"/>
      <c r="F17" s="79"/>
      <c r="G17" s="79"/>
      <c r="H17" s="60"/>
      <c r="I17" s="93"/>
      <c r="J17" s="94"/>
      <c r="K17" s="20"/>
    </row>
    <row r="18" spans="1:11" ht="15.75" customHeight="1" x14ac:dyDescent="0.2">
      <c r="A18" s="95"/>
      <c r="B18" s="4"/>
      <c r="C18" s="79"/>
      <c r="D18" s="79"/>
      <c r="E18" s="79"/>
      <c r="F18" s="79"/>
      <c r="G18" s="79"/>
      <c r="H18" s="60"/>
      <c r="I18" s="59">
        <v>8</v>
      </c>
      <c r="J18" s="90"/>
      <c r="K18" s="20"/>
    </row>
    <row r="19" spans="1:11" ht="14.1" customHeight="1" x14ac:dyDescent="0.2">
      <c r="A19" s="391" t="s">
        <v>107</v>
      </c>
      <c r="B19" s="391"/>
      <c r="C19" s="391"/>
      <c r="D19" s="391"/>
      <c r="E19" s="391"/>
      <c r="F19" s="391"/>
      <c r="G19" s="391"/>
      <c r="H19" s="96"/>
      <c r="I19" s="97"/>
      <c r="J19" s="90"/>
      <c r="K19" s="20"/>
    </row>
    <row r="20" spans="1:11" ht="14.1" customHeight="1" x14ac:dyDescent="0.2">
      <c r="A20" s="391" t="s">
        <v>108</v>
      </c>
      <c r="B20" s="391"/>
      <c r="C20" s="391"/>
      <c r="D20" s="391"/>
      <c r="E20" s="391"/>
      <c r="F20" s="391"/>
      <c r="G20" s="391"/>
      <c r="H20" s="96"/>
      <c r="I20" s="97"/>
      <c r="J20" s="90"/>
      <c r="K20" s="20"/>
    </row>
    <row r="21" spans="1:11" ht="14.1" customHeight="1" x14ac:dyDescent="0.2">
      <c r="A21" s="391" t="s">
        <v>109</v>
      </c>
      <c r="B21" s="391"/>
      <c r="C21" s="391"/>
      <c r="D21" s="391"/>
      <c r="E21" s="391"/>
      <c r="F21" s="391"/>
      <c r="G21" s="391"/>
      <c r="H21" s="96"/>
      <c r="I21" s="97"/>
      <c r="J21" s="90"/>
      <c r="K21" s="20"/>
    </row>
    <row r="22" spans="1:11" ht="14.1" customHeight="1" x14ac:dyDescent="0.2">
      <c r="A22" s="391" t="s">
        <v>110</v>
      </c>
      <c r="B22" s="391"/>
      <c r="C22" s="391"/>
      <c r="D22" s="391"/>
      <c r="E22" s="391"/>
      <c r="F22" s="391"/>
      <c r="G22" s="391"/>
      <c r="H22" s="96"/>
      <c r="I22" s="97"/>
      <c r="J22" s="90"/>
      <c r="K22" s="20"/>
    </row>
    <row r="23" spans="1:11" ht="14.1" customHeight="1" x14ac:dyDescent="0.2">
      <c r="A23" s="391" t="s">
        <v>111</v>
      </c>
      <c r="B23" s="391"/>
      <c r="C23" s="391"/>
      <c r="D23" s="391"/>
      <c r="E23" s="391"/>
      <c r="F23" s="391"/>
      <c r="G23" s="391"/>
      <c r="H23" s="96"/>
      <c r="I23" s="97"/>
      <c r="J23" s="90"/>
      <c r="K23" s="20"/>
    </row>
    <row r="24" spans="1:11" ht="14.1" customHeight="1" x14ac:dyDescent="0.2">
      <c r="A24" s="391" t="s">
        <v>112</v>
      </c>
      <c r="B24" s="391"/>
      <c r="C24" s="391"/>
      <c r="D24" s="391"/>
      <c r="E24" s="391"/>
      <c r="F24" s="391"/>
      <c r="G24" s="391"/>
      <c r="H24" s="96"/>
      <c r="I24" s="97"/>
      <c r="J24" s="90"/>
      <c r="K24" s="20"/>
    </row>
    <row r="25" spans="1:11" ht="14.1" customHeight="1" x14ac:dyDescent="0.2">
      <c r="A25" s="391" t="s">
        <v>113</v>
      </c>
      <c r="B25" s="391"/>
      <c r="C25" s="391"/>
      <c r="D25" s="391"/>
      <c r="E25" s="391"/>
      <c r="F25" s="391"/>
      <c r="G25" s="391"/>
      <c r="H25" s="96"/>
      <c r="I25" s="97"/>
      <c r="J25" s="90"/>
      <c r="K25" s="20"/>
    </row>
    <row r="26" spans="1:11" ht="14.1" customHeight="1" x14ac:dyDescent="0.2">
      <c r="A26" s="391" t="s">
        <v>114</v>
      </c>
      <c r="B26" s="391"/>
      <c r="C26" s="391"/>
      <c r="D26" s="391"/>
      <c r="E26" s="391"/>
      <c r="F26" s="391"/>
      <c r="G26" s="391"/>
      <c r="H26" s="96"/>
      <c r="I26" s="97"/>
      <c r="J26" s="90"/>
      <c r="K26" s="20"/>
    </row>
    <row r="27" spans="1:11" ht="24.2" customHeight="1" x14ac:dyDescent="0.2">
      <c r="A27" s="391" t="s">
        <v>115</v>
      </c>
      <c r="B27" s="391"/>
      <c r="C27" s="391"/>
      <c r="D27" s="391"/>
      <c r="E27" s="391"/>
      <c r="F27" s="391"/>
      <c r="G27" s="391"/>
      <c r="H27" s="96"/>
      <c r="I27" s="97"/>
      <c r="J27" s="90"/>
      <c r="K27" s="20"/>
    </row>
    <row r="28" spans="1:11" ht="14.1" customHeight="1" x14ac:dyDescent="0.2">
      <c r="A28" s="391" t="s">
        <v>116</v>
      </c>
      <c r="B28" s="391"/>
      <c r="C28" s="391"/>
      <c r="D28" s="391"/>
      <c r="E28" s="391"/>
      <c r="F28" s="391"/>
      <c r="G28" s="391"/>
      <c r="H28" s="96"/>
      <c r="I28" s="97"/>
      <c r="J28" s="90"/>
      <c r="K28" s="20"/>
    </row>
    <row r="29" spans="1:11" ht="14.1" customHeight="1" x14ac:dyDescent="0.2">
      <c r="A29" s="391" t="s">
        <v>117</v>
      </c>
      <c r="B29" s="391"/>
      <c r="C29" s="391"/>
      <c r="D29" s="391"/>
      <c r="E29" s="391"/>
      <c r="F29" s="391"/>
      <c r="G29" s="391"/>
      <c r="H29" s="96"/>
      <c r="I29" s="97"/>
      <c r="J29" s="90"/>
      <c r="K29" s="20"/>
    </row>
    <row r="30" spans="1:11" ht="14.1" customHeight="1" x14ac:dyDescent="0.2">
      <c r="A30" s="391" t="s">
        <v>118</v>
      </c>
      <c r="B30" s="391"/>
      <c r="C30" s="391"/>
      <c r="D30" s="391"/>
      <c r="E30" s="391"/>
      <c r="F30" s="391"/>
      <c r="G30" s="391"/>
      <c r="H30" s="96"/>
      <c r="I30" s="97"/>
      <c r="J30" s="90"/>
      <c r="K30" s="20"/>
    </row>
    <row r="31" spans="1:11" ht="14.1" customHeight="1" x14ac:dyDescent="0.2">
      <c r="A31" s="391" t="s">
        <v>119</v>
      </c>
      <c r="B31" s="391"/>
      <c r="C31" s="391"/>
      <c r="D31" s="391"/>
      <c r="E31" s="391"/>
      <c r="F31" s="391"/>
      <c r="G31" s="391"/>
      <c r="H31" s="96"/>
      <c r="I31" s="97"/>
      <c r="J31" s="90"/>
      <c r="K31" s="20"/>
    </row>
    <row r="32" spans="1:11" ht="14.1" customHeight="1" x14ac:dyDescent="0.2">
      <c r="A32" s="391" t="s">
        <v>120</v>
      </c>
      <c r="B32" s="391"/>
      <c r="C32" s="391"/>
      <c r="D32" s="391"/>
      <c r="E32" s="391"/>
      <c r="F32" s="391"/>
      <c r="G32" s="391"/>
      <c r="H32" s="60" t="s">
        <v>121</v>
      </c>
      <c r="I32" s="97"/>
      <c r="J32" s="90"/>
      <c r="K32" s="20"/>
    </row>
    <row r="33" spans="1:11" ht="14.1" customHeight="1" x14ac:dyDescent="0.2">
      <c r="A33" s="391" t="s">
        <v>122</v>
      </c>
      <c r="B33" s="391"/>
      <c r="C33" s="391"/>
      <c r="D33" s="391"/>
      <c r="E33" s="391"/>
      <c r="F33" s="391"/>
      <c r="G33" s="391"/>
      <c r="H33" s="98"/>
      <c r="I33" s="97"/>
      <c r="J33" s="90"/>
      <c r="K33" s="20"/>
    </row>
    <row r="34" spans="1:11" ht="13.35" customHeight="1" x14ac:dyDescent="0.2">
      <c r="A34" s="99"/>
      <c r="C34" s="79"/>
      <c r="D34" s="79"/>
      <c r="E34" s="79"/>
      <c r="F34" s="79"/>
      <c r="G34" s="79"/>
      <c r="H34" s="100"/>
      <c r="I34" s="97"/>
      <c r="J34" s="90"/>
      <c r="K34" s="20"/>
    </row>
    <row r="35" spans="1:11" ht="15.75" customHeight="1" x14ac:dyDescent="0.2">
      <c r="A35" s="99"/>
      <c r="B35" s="4"/>
      <c r="C35" s="79"/>
      <c r="D35" s="79"/>
      <c r="E35" s="79"/>
      <c r="F35" s="79"/>
      <c r="G35" s="79"/>
      <c r="H35" s="100"/>
      <c r="I35" s="97"/>
      <c r="J35" s="59">
        <v>11</v>
      </c>
      <c r="K35" s="20"/>
    </row>
    <row r="36" spans="1:11" ht="14.1" customHeight="1" x14ac:dyDescent="0.2">
      <c r="A36" s="382" t="s">
        <v>123</v>
      </c>
      <c r="B36" s="382"/>
      <c r="C36" s="382"/>
      <c r="D36" s="62" t="s">
        <v>18</v>
      </c>
      <c r="E36" s="61"/>
      <c r="F36" s="79"/>
      <c r="G36" s="79"/>
      <c r="H36" s="101"/>
      <c r="I36" s="93"/>
      <c r="J36" s="94"/>
      <c r="K36" s="20"/>
    </row>
    <row r="37" spans="1:11" ht="14.1" customHeight="1" x14ac:dyDescent="0.2">
      <c r="A37" s="388" t="s">
        <v>124</v>
      </c>
      <c r="B37" s="388"/>
      <c r="C37" s="388"/>
      <c r="D37" s="388"/>
      <c r="E37" s="388"/>
      <c r="F37" s="79"/>
      <c r="G37" s="79"/>
      <c r="H37" s="60"/>
      <c r="I37" s="102"/>
      <c r="J37" s="90"/>
      <c r="K37" s="20"/>
    </row>
    <row r="38" spans="1:11" ht="13.35" customHeight="1" x14ac:dyDescent="0.2">
      <c r="A38" s="79"/>
      <c r="B38" s="386"/>
      <c r="C38" s="386"/>
      <c r="D38" s="386"/>
      <c r="E38" s="386"/>
      <c r="F38" s="386"/>
      <c r="G38" s="386"/>
      <c r="H38" s="387"/>
      <c r="I38" s="102"/>
      <c r="J38" s="90"/>
      <c r="K38" s="20"/>
    </row>
    <row r="39" spans="1:11" ht="13.35" customHeight="1" x14ac:dyDescent="0.2">
      <c r="A39" s="79"/>
      <c r="B39" s="389"/>
      <c r="C39" s="389"/>
      <c r="D39" s="389"/>
      <c r="E39" s="389"/>
      <c r="F39" s="389"/>
      <c r="G39" s="389"/>
      <c r="H39" s="390"/>
      <c r="I39" s="102"/>
      <c r="J39" s="90"/>
      <c r="K39" s="20"/>
    </row>
    <row r="40" spans="1:11" ht="13.35" customHeight="1" x14ac:dyDescent="0.2">
      <c r="A40" s="79"/>
      <c r="B40" s="389"/>
      <c r="C40" s="389"/>
      <c r="D40" s="389"/>
      <c r="E40" s="389"/>
      <c r="F40" s="389"/>
      <c r="G40" s="389"/>
      <c r="H40" s="390"/>
      <c r="I40" s="105"/>
      <c r="J40" s="90"/>
      <c r="K40" s="20"/>
    </row>
    <row r="41" spans="1:11" ht="13.35" customHeight="1" x14ac:dyDescent="0.2">
      <c r="A41" s="79"/>
      <c r="B41" s="106"/>
      <c r="C41" s="106"/>
      <c r="D41" s="106"/>
      <c r="E41" s="106"/>
      <c r="F41" s="106"/>
      <c r="G41" s="106"/>
      <c r="H41" s="101"/>
      <c r="I41" s="93"/>
      <c r="J41" s="90"/>
      <c r="K41" s="20"/>
    </row>
    <row r="42" spans="1:11" ht="14.1" customHeight="1" x14ac:dyDescent="0.2">
      <c r="A42" s="388" t="s">
        <v>125</v>
      </c>
      <c r="B42" s="388"/>
      <c r="C42" s="388"/>
      <c r="D42" s="388"/>
      <c r="E42" s="388"/>
      <c r="F42" s="79"/>
      <c r="G42" s="79"/>
      <c r="H42" s="60"/>
      <c r="I42" s="102"/>
      <c r="J42" s="90"/>
      <c r="K42" s="20"/>
    </row>
    <row r="43" spans="1:11" ht="14.1" customHeight="1" x14ac:dyDescent="0.2">
      <c r="A43" s="48"/>
      <c r="B43" s="79"/>
      <c r="C43" s="79"/>
      <c r="D43" s="79"/>
      <c r="E43" s="79"/>
      <c r="F43" s="79"/>
      <c r="G43" s="79"/>
      <c r="H43" s="60" t="s">
        <v>126</v>
      </c>
      <c r="I43" s="102"/>
      <c r="J43" s="90"/>
      <c r="K43" s="20"/>
    </row>
    <row r="44" spans="1:11" ht="14.1" customHeight="1" x14ac:dyDescent="0.2">
      <c r="A44" s="48"/>
      <c r="B44" s="79"/>
      <c r="C44" s="79"/>
      <c r="D44" s="79"/>
      <c r="E44" s="79"/>
      <c r="F44" s="79"/>
      <c r="G44" s="79"/>
      <c r="H44" s="98"/>
      <c r="I44" s="59">
        <v>9</v>
      </c>
      <c r="J44" s="92"/>
      <c r="K44" s="20"/>
    </row>
    <row r="45" spans="1:11" ht="13.35" customHeight="1" x14ac:dyDescent="0.2">
      <c r="A45" s="79"/>
      <c r="B45" s="79"/>
      <c r="C45" s="79"/>
      <c r="D45" s="79"/>
      <c r="E45" s="79"/>
      <c r="F45" s="79"/>
      <c r="G45" s="79"/>
      <c r="H45" s="106"/>
      <c r="I45" s="106"/>
      <c r="J45" s="106"/>
    </row>
    <row r="46" spans="1:11" ht="14.1" customHeight="1" x14ac:dyDescent="0.2">
      <c r="A46" s="382" t="s">
        <v>127</v>
      </c>
      <c r="B46" s="382"/>
      <c r="C46" s="382"/>
      <c r="D46" s="382"/>
      <c r="E46" s="62" t="s">
        <v>18</v>
      </c>
      <c r="F46" s="79"/>
      <c r="G46" s="79"/>
      <c r="H46" s="98"/>
      <c r="I46" s="107"/>
      <c r="J46" s="59">
        <v>12</v>
      </c>
      <c r="K46" s="20"/>
    </row>
    <row r="47" spans="1:11" ht="14.1" customHeight="1" x14ac:dyDescent="0.2">
      <c r="A47" s="381" t="s">
        <v>128</v>
      </c>
      <c r="B47" s="381"/>
      <c r="C47" s="381"/>
      <c r="D47" s="381"/>
      <c r="E47" s="381"/>
      <c r="F47" s="79"/>
      <c r="G47" s="79"/>
      <c r="H47" s="106"/>
      <c r="I47" s="64">
        <v>10</v>
      </c>
      <c r="J47" s="108"/>
      <c r="K47" s="20"/>
    </row>
    <row r="48" spans="1:11" ht="13.35" customHeight="1" x14ac:dyDescent="0.2">
      <c r="A48" s="63"/>
      <c r="B48" s="79"/>
      <c r="D48" s="79"/>
      <c r="E48" s="79"/>
      <c r="F48" s="79"/>
      <c r="G48" s="79"/>
      <c r="H48" s="79"/>
      <c r="I48" s="109"/>
      <c r="J48" s="110"/>
    </row>
    <row r="49" spans="1:11" ht="14.1" customHeight="1" x14ac:dyDescent="0.2">
      <c r="A49" s="381" t="s">
        <v>129</v>
      </c>
      <c r="B49" s="381"/>
      <c r="C49" s="381"/>
      <c r="D49" s="381"/>
      <c r="E49" s="381"/>
      <c r="F49" s="79"/>
      <c r="G49" s="79"/>
      <c r="H49" s="79"/>
      <c r="I49" s="111"/>
      <c r="J49" s="65">
        <v>13</v>
      </c>
    </row>
    <row r="50" spans="1:11" ht="13.35" customHeight="1" x14ac:dyDescent="0.2">
      <c r="A50" s="79"/>
      <c r="B50" s="79"/>
      <c r="C50" s="79"/>
      <c r="D50" s="79"/>
      <c r="E50" s="79"/>
      <c r="F50" s="79"/>
      <c r="G50" s="79"/>
      <c r="H50" s="79"/>
      <c r="I50" s="79"/>
      <c r="J50" s="112"/>
    </row>
    <row r="51" spans="1:11" ht="14.1" customHeight="1" x14ac:dyDescent="0.2">
      <c r="A51" s="383" t="s">
        <v>130</v>
      </c>
      <c r="B51" s="383"/>
      <c r="C51" s="383"/>
      <c r="D51" s="383"/>
      <c r="E51" s="383"/>
      <c r="F51" s="79"/>
      <c r="G51" s="79"/>
      <c r="H51" s="79"/>
      <c r="I51" s="79"/>
      <c r="J51" s="79"/>
    </row>
    <row r="52" spans="1:11" ht="13.35" customHeight="1" x14ac:dyDescent="0.2">
      <c r="A52" s="79"/>
      <c r="B52" s="103"/>
      <c r="C52" s="103"/>
      <c r="D52" s="103"/>
      <c r="E52" s="103"/>
      <c r="F52" s="79"/>
      <c r="G52" s="103"/>
      <c r="H52" s="103"/>
      <c r="I52" s="103"/>
      <c r="J52" s="103"/>
    </row>
    <row r="53" spans="1:11" ht="24.2" customHeight="1" x14ac:dyDescent="0.2">
      <c r="A53" s="60"/>
      <c r="B53" s="67" t="s">
        <v>131</v>
      </c>
      <c r="C53" s="384" t="s">
        <v>132</v>
      </c>
      <c r="D53" s="385"/>
      <c r="E53" s="69" t="s">
        <v>133</v>
      </c>
      <c r="F53" s="102"/>
      <c r="G53" s="67" t="s">
        <v>134</v>
      </c>
      <c r="H53" s="384" t="s">
        <v>135</v>
      </c>
      <c r="I53" s="385"/>
      <c r="J53" s="69" t="s">
        <v>133</v>
      </c>
      <c r="K53" s="20"/>
    </row>
    <row r="54" spans="1:11" ht="13.35" customHeight="1" x14ac:dyDescent="0.2">
      <c r="A54" s="60"/>
      <c r="B54" s="113"/>
      <c r="C54" s="106"/>
      <c r="D54" s="101"/>
      <c r="E54" s="93"/>
      <c r="F54" s="102"/>
      <c r="G54" s="113"/>
      <c r="H54" s="23"/>
      <c r="I54" s="101"/>
      <c r="J54" s="93"/>
      <c r="K54" s="20"/>
    </row>
    <row r="55" spans="1:11" ht="13.35" customHeight="1" x14ac:dyDescent="0.2">
      <c r="A55" s="60"/>
      <c r="B55" s="114"/>
      <c r="C55" s="79"/>
      <c r="D55" s="60"/>
      <c r="E55" s="102"/>
      <c r="F55" s="102"/>
      <c r="G55" s="114"/>
      <c r="I55" s="60"/>
      <c r="J55" s="102"/>
      <c r="K55" s="20"/>
    </row>
    <row r="56" spans="1:11" ht="14.1" customHeight="1" x14ac:dyDescent="0.2">
      <c r="A56" s="60"/>
      <c r="B56" s="72"/>
      <c r="C56" s="70">
        <v>14</v>
      </c>
      <c r="D56" s="60"/>
      <c r="E56" s="71">
        <v>14</v>
      </c>
      <c r="F56" s="102"/>
      <c r="G56" s="72"/>
      <c r="H56" s="70">
        <v>15</v>
      </c>
      <c r="I56" s="115"/>
      <c r="J56" s="71">
        <v>15</v>
      </c>
      <c r="K56" s="20"/>
    </row>
    <row r="57" spans="1:11" ht="13.35" customHeight="1" x14ac:dyDescent="0.2">
      <c r="A57" s="60"/>
      <c r="B57" s="114"/>
      <c r="C57" s="79"/>
      <c r="D57" s="60"/>
      <c r="E57" s="116"/>
      <c r="F57" s="102"/>
      <c r="G57" s="20"/>
      <c r="J57" s="116"/>
      <c r="K57" s="20"/>
    </row>
    <row r="58" spans="1:11" ht="13.35" customHeight="1" x14ac:dyDescent="0.2">
      <c r="A58" s="60"/>
      <c r="B58" s="114"/>
      <c r="C58" s="79"/>
      <c r="D58" s="60"/>
      <c r="E58" s="102"/>
      <c r="F58" s="102"/>
      <c r="G58" s="114"/>
      <c r="I58" s="60"/>
      <c r="J58" s="102"/>
      <c r="K58" s="20"/>
    </row>
    <row r="59" spans="1:11" ht="13.35" customHeight="1" x14ac:dyDescent="0.2">
      <c r="A59" s="60"/>
      <c r="B59" s="117"/>
      <c r="C59" s="103"/>
      <c r="D59" s="98"/>
      <c r="E59" s="102"/>
      <c r="F59" s="102"/>
      <c r="G59" s="117"/>
      <c r="I59" s="98"/>
      <c r="J59" s="102"/>
      <c r="K59" s="20"/>
    </row>
    <row r="60" spans="1:11" ht="14.1" customHeight="1" x14ac:dyDescent="0.2">
      <c r="A60" s="79"/>
      <c r="B60" s="106"/>
      <c r="C60" s="106"/>
      <c r="D60" s="73" t="s">
        <v>136</v>
      </c>
      <c r="E60" s="74">
        <v>14</v>
      </c>
      <c r="F60" s="79"/>
      <c r="G60" s="106"/>
      <c r="H60" s="106"/>
      <c r="I60" s="73" t="s">
        <v>136</v>
      </c>
      <c r="J60" s="74">
        <v>15</v>
      </c>
    </row>
    <row r="61" spans="1:11" ht="13.35" customHeight="1" x14ac:dyDescent="0.2">
      <c r="A61" s="79"/>
      <c r="B61" s="79"/>
      <c r="C61" s="79"/>
      <c r="D61" s="77"/>
      <c r="E61" s="85"/>
      <c r="F61" s="79"/>
      <c r="G61" s="79"/>
      <c r="H61" s="79"/>
      <c r="I61" s="77"/>
      <c r="J61" s="85"/>
    </row>
    <row r="62" spans="1:11" ht="24.2" customHeight="1" x14ac:dyDescent="0.2">
      <c r="A62" s="378" t="s">
        <v>63</v>
      </c>
      <c r="B62" s="378"/>
      <c r="C62" s="379">
        <v>16</v>
      </c>
      <c r="D62" s="380"/>
      <c r="E62" s="380"/>
      <c r="F62" s="380"/>
      <c r="G62" s="380"/>
      <c r="H62" s="377" t="s">
        <v>64</v>
      </c>
      <c r="I62" s="377"/>
      <c r="J62" s="76">
        <v>17</v>
      </c>
    </row>
    <row r="63" spans="1:11" x14ac:dyDescent="0.2">
      <c r="C63" s="118"/>
      <c r="D63" s="118"/>
      <c r="E63" s="118"/>
      <c r="F63" s="118"/>
      <c r="G63" s="118"/>
      <c r="J63" s="118"/>
    </row>
  </sheetData>
  <mergeCells count="42">
    <mergeCell ref="A4:J4"/>
    <mergeCell ref="A3:J3"/>
    <mergeCell ref="A13:E13"/>
    <mergeCell ref="A15:E15"/>
    <mergeCell ref="A19:G19"/>
    <mergeCell ref="A7:B7"/>
    <mergeCell ref="A8:B8"/>
    <mergeCell ref="C8:G8"/>
    <mergeCell ref="C7:G7"/>
    <mergeCell ref="A5:J5"/>
    <mergeCell ref="H7:I7"/>
    <mergeCell ref="H8:I8"/>
    <mergeCell ref="A20:G20"/>
    <mergeCell ref="A17:E17"/>
    <mergeCell ref="A24:G24"/>
    <mergeCell ref="A23:G23"/>
    <mergeCell ref="A21:G21"/>
    <mergeCell ref="A22:G22"/>
    <mergeCell ref="A25:G25"/>
    <mergeCell ref="A26:G26"/>
    <mergeCell ref="A27:G27"/>
    <mergeCell ref="A28:G28"/>
    <mergeCell ref="A31:G31"/>
    <mergeCell ref="A32:G32"/>
    <mergeCell ref="A30:G30"/>
    <mergeCell ref="A29:G29"/>
    <mergeCell ref="A33:G33"/>
    <mergeCell ref="A36:C36"/>
    <mergeCell ref="B38:H38"/>
    <mergeCell ref="H53:I53"/>
    <mergeCell ref="A37:E37"/>
    <mergeCell ref="B39:H39"/>
    <mergeCell ref="B40:H40"/>
    <mergeCell ref="A42:E42"/>
    <mergeCell ref="H62:I62"/>
    <mergeCell ref="A62:B62"/>
    <mergeCell ref="C62:G62"/>
    <mergeCell ref="A47:E47"/>
    <mergeCell ref="A46:D46"/>
    <mergeCell ref="A49:E49"/>
    <mergeCell ref="A51:E51"/>
    <mergeCell ref="C53:D5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4"/>
  <sheetViews>
    <sheetView showRuler="0" workbookViewId="0"/>
  </sheetViews>
  <sheetFormatPr defaultColWidth="13.140625" defaultRowHeight="12.75" x14ac:dyDescent="0.2"/>
  <cols>
    <col min="1" max="1" width="26.140625" customWidth="1"/>
    <col min="2" max="2" width="13.7109375" customWidth="1"/>
    <col min="3" max="3" width="18.140625" customWidth="1"/>
    <col min="4" max="4" width="2.140625" customWidth="1"/>
    <col min="5" max="7" width="18.140625" customWidth="1"/>
    <col min="8" max="8" width="9.85546875" customWidth="1"/>
  </cols>
  <sheetData>
    <row r="1" spans="1:8" ht="13.35" customHeight="1" x14ac:dyDescent="0.2">
      <c r="A1" s="42" t="s">
        <v>137</v>
      </c>
      <c r="B1" s="75"/>
      <c r="C1" s="75"/>
      <c r="D1" s="75"/>
      <c r="E1" s="75"/>
      <c r="F1" s="75"/>
      <c r="G1" s="3" t="s">
        <v>1</v>
      </c>
    </row>
    <row r="2" spans="1:8" ht="13.35" customHeight="1" x14ac:dyDescent="0.2">
      <c r="A2" s="42"/>
      <c r="B2" s="75"/>
      <c r="C2" s="75"/>
      <c r="D2" s="75"/>
      <c r="E2" s="75"/>
      <c r="F2" s="75"/>
      <c r="G2" s="75"/>
    </row>
    <row r="3" spans="1:8" ht="13.35" customHeight="1" x14ac:dyDescent="0.2">
      <c r="A3" s="397" t="s">
        <v>2</v>
      </c>
      <c r="B3" s="397"/>
      <c r="C3" s="397"/>
      <c r="D3" s="397"/>
      <c r="E3" s="397"/>
      <c r="F3" s="397"/>
      <c r="G3" s="397"/>
    </row>
    <row r="4" spans="1:8" ht="13.35" customHeight="1" x14ac:dyDescent="0.2">
      <c r="A4" s="397" t="s">
        <v>3</v>
      </c>
      <c r="B4" s="397"/>
      <c r="C4" s="397"/>
      <c r="D4" s="397"/>
      <c r="E4" s="397"/>
      <c r="F4" s="397"/>
      <c r="G4" s="397"/>
      <c r="H4" s="42"/>
    </row>
    <row r="5" spans="1:8" ht="17.45" customHeight="1" x14ac:dyDescent="0.25">
      <c r="A5" s="394" t="s">
        <v>138</v>
      </c>
      <c r="B5" s="394"/>
      <c r="C5" s="394"/>
      <c r="D5" s="394"/>
      <c r="E5" s="394"/>
      <c r="F5" s="394"/>
      <c r="G5" s="394"/>
      <c r="H5" s="45"/>
    </row>
    <row r="6" spans="1:8" ht="16.7" customHeight="1" x14ac:dyDescent="0.2">
      <c r="A6" s="79"/>
      <c r="B6" s="79"/>
      <c r="C6" s="79"/>
      <c r="D6" s="79"/>
      <c r="E6" s="79"/>
      <c r="F6" s="46" t="s">
        <v>5</v>
      </c>
      <c r="G6" s="76">
        <v>1</v>
      </c>
      <c r="H6" s="78"/>
    </row>
    <row r="7" spans="1:8" ht="30" customHeight="1" x14ac:dyDescent="0.2">
      <c r="A7" s="48" t="s">
        <v>7</v>
      </c>
      <c r="B7" s="379">
        <v>2</v>
      </c>
      <c r="C7" s="380"/>
      <c r="D7" s="380"/>
      <c r="E7" s="396" t="s">
        <v>6</v>
      </c>
      <c r="F7" s="396"/>
      <c r="G7" s="50">
        <v>3</v>
      </c>
      <c r="H7" s="122"/>
    </row>
    <row r="8" spans="1:8" ht="30" customHeight="1" x14ac:dyDescent="0.2">
      <c r="A8" s="48" t="s">
        <v>96</v>
      </c>
      <c r="B8" s="398">
        <v>4</v>
      </c>
      <c r="C8" s="393"/>
      <c r="D8" s="393"/>
      <c r="E8" s="396" t="s">
        <v>97</v>
      </c>
      <c r="F8" s="396"/>
      <c r="G8" s="50">
        <v>5</v>
      </c>
      <c r="H8" s="122"/>
    </row>
    <row r="9" spans="1:8" ht="14.1" customHeight="1" x14ac:dyDescent="0.2">
      <c r="A9" s="82"/>
      <c r="B9" s="123"/>
      <c r="C9" s="123"/>
      <c r="D9" s="123"/>
      <c r="E9" s="82"/>
      <c r="F9" s="82"/>
      <c r="G9" s="123"/>
      <c r="H9" s="79"/>
    </row>
    <row r="10" spans="1:8" ht="13.35" customHeight="1" x14ac:dyDescent="0.2">
      <c r="A10" s="86"/>
      <c r="B10" s="86"/>
      <c r="C10" s="86"/>
      <c r="D10" s="86"/>
      <c r="E10" s="86"/>
      <c r="F10" s="86"/>
      <c r="G10" s="86"/>
      <c r="H10" s="79"/>
    </row>
    <row r="11" spans="1:8" ht="13.35" customHeight="1" x14ac:dyDescent="0.2">
      <c r="A11" s="48" t="s">
        <v>139</v>
      </c>
      <c r="B11" s="62">
        <v>44742</v>
      </c>
      <c r="C11" s="79"/>
      <c r="D11" s="79"/>
      <c r="E11" s="79"/>
      <c r="F11" s="46" t="s">
        <v>140</v>
      </c>
      <c r="G11" s="76">
        <v>6</v>
      </c>
      <c r="H11" s="79"/>
    </row>
    <row r="12" spans="1:8" ht="13.35" customHeight="1" x14ac:dyDescent="0.2">
      <c r="A12" s="79"/>
      <c r="B12" s="79"/>
      <c r="C12" s="79"/>
      <c r="D12" s="79"/>
      <c r="E12" s="79"/>
      <c r="F12" s="124"/>
      <c r="G12" s="125"/>
      <c r="H12" s="79"/>
    </row>
    <row r="13" spans="1:8" ht="13.35" customHeight="1" x14ac:dyDescent="0.2">
      <c r="A13" s="95" t="s">
        <v>141</v>
      </c>
      <c r="B13" s="4"/>
      <c r="C13" s="79"/>
      <c r="D13" s="79"/>
      <c r="E13" s="79"/>
      <c r="F13" s="124"/>
      <c r="G13" s="76">
        <v>7</v>
      </c>
      <c r="H13" s="79"/>
    </row>
    <row r="14" spans="1:8" ht="13.35" customHeight="1" x14ac:dyDescent="0.2">
      <c r="A14" s="61"/>
      <c r="C14" s="79"/>
      <c r="D14" s="79"/>
      <c r="E14" s="79"/>
      <c r="F14" s="124"/>
      <c r="G14" s="125"/>
      <c r="H14" s="79"/>
    </row>
    <row r="15" spans="1:8" ht="13.35" customHeight="1" x14ac:dyDescent="0.2">
      <c r="A15" s="95" t="s">
        <v>142</v>
      </c>
      <c r="B15" s="4"/>
      <c r="C15" s="79"/>
      <c r="D15" s="79"/>
      <c r="E15" s="79"/>
      <c r="F15" s="124"/>
      <c r="G15" s="76">
        <v>8</v>
      </c>
      <c r="H15" s="79"/>
    </row>
    <row r="16" spans="1:8" ht="13.35" customHeight="1" x14ac:dyDescent="0.2">
      <c r="A16" s="79"/>
      <c r="B16" s="79"/>
      <c r="C16" s="79"/>
      <c r="D16" s="79"/>
      <c r="E16" s="79"/>
      <c r="F16" s="124"/>
      <c r="G16" s="125"/>
      <c r="H16" s="79"/>
    </row>
    <row r="17" spans="1:8" ht="14.1" customHeight="1" x14ac:dyDescent="0.2">
      <c r="A17" s="48" t="s">
        <v>143</v>
      </c>
      <c r="B17" s="62">
        <v>45107</v>
      </c>
      <c r="C17" s="79"/>
      <c r="D17" s="79"/>
      <c r="E17" s="79"/>
      <c r="F17" s="46" t="s">
        <v>140</v>
      </c>
      <c r="G17" s="74">
        <v>9</v>
      </c>
      <c r="H17" s="79"/>
    </row>
    <row r="18" spans="1:8" ht="13.35" customHeight="1" x14ac:dyDescent="0.2">
      <c r="A18" s="79"/>
      <c r="B18" s="79"/>
      <c r="C18" s="79"/>
      <c r="D18" s="79"/>
      <c r="E18" s="79"/>
      <c r="F18" s="124"/>
      <c r="G18" s="86"/>
      <c r="H18" s="79"/>
    </row>
    <row r="19" spans="1:8" ht="13.35" customHeight="1" x14ac:dyDescent="0.2">
      <c r="A19" s="79"/>
      <c r="B19" s="79"/>
      <c r="C19" s="79"/>
      <c r="D19" s="79"/>
      <c r="E19" s="79"/>
      <c r="F19" s="79"/>
      <c r="G19" s="79"/>
      <c r="H19" s="79"/>
    </row>
    <row r="20" spans="1:8" ht="13.35" customHeight="1" x14ac:dyDescent="0.2">
      <c r="A20" s="79"/>
      <c r="B20" s="79"/>
      <c r="C20" s="79"/>
      <c r="D20" s="79"/>
      <c r="E20" s="79"/>
      <c r="F20" s="79"/>
      <c r="G20" s="79"/>
      <c r="H20" s="79"/>
    </row>
    <row r="21" spans="1:8" ht="13.35" customHeight="1" x14ac:dyDescent="0.2">
      <c r="A21" s="79"/>
      <c r="B21" s="79"/>
      <c r="C21" s="79"/>
      <c r="D21" s="79"/>
      <c r="E21" s="79"/>
      <c r="F21" s="79"/>
      <c r="G21" s="79"/>
      <c r="H21" s="79"/>
    </row>
    <row r="22" spans="1:8" ht="14.1" customHeight="1" x14ac:dyDescent="0.2">
      <c r="A22" s="79"/>
      <c r="B22" s="79"/>
      <c r="C22" s="120" t="s">
        <v>144</v>
      </c>
      <c r="D22" s="66"/>
      <c r="E22" s="120" t="s">
        <v>133</v>
      </c>
      <c r="F22" s="79"/>
      <c r="G22" s="79"/>
      <c r="H22" s="79"/>
    </row>
    <row r="23" spans="1:8" ht="13.35" customHeight="1" x14ac:dyDescent="0.2">
      <c r="A23" s="95" t="s">
        <v>145</v>
      </c>
      <c r="B23" s="79"/>
      <c r="C23" s="121" t="s">
        <v>146</v>
      </c>
      <c r="D23" s="66"/>
      <c r="E23" s="121">
        <v>11</v>
      </c>
      <c r="F23" s="79"/>
      <c r="G23" s="79"/>
      <c r="H23" s="79"/>
    </row>
    <row r="24" spans="1:8" ht="13.35" customHeight="1" x14ac:dyDescent="0.2">
      <c r="A24" s="99"/>
      <c r="B24" s="79"/>
      <c r="C24" s="51"/>
      <c r="D24" s="79"/>
      <c r="E24" s="51"/>
      <c r="F24" s="79"/>
      <c r="G24" s="79"/>
      <c r="H24" s="79"/>
    </row>
    <row r="25" spans="1:8" ht="13.35" customHeight="1" x14ac:dyDescent="0.2">
      <c r="A25" s="99"/>
      <c r="B25" s="79"/>
      <c r="C25" s="51"/>
      <c r="D25" s="79"/>
      <c r="E25" s="51"/>
      <c r="F25" s="79"/>
      <c r="G25" s="79"/>
      <c r="H25" s="79"/>
    </row>
    <row r="26" spans="1:8" ht="13.35" customHeight="1" x14ac:dyDescent="0.2">
      <c r="A26" s="99"/>
      <c r="B26" s="79"/>
      <c r="C26" s="51"/>
      <c r="D26" s="79"/>
      <c r="E26" s="51"/>
      <c r="F26" s="79"/>
      <c r="G26" s="79"/>
      <c r="H26" s="79"/>
    </row>
    <row r="27" spans="1:8" ht="13.35" customHeight="1" x14ac:dyDescent="0.2">
      <c r="A27" s="99"/>
      <c r="B27" s="79"/>
      <c r="C27" s="51"/>
      <c r="D27" s="79"/>
      <c r="E27" s="51"/>
      <c r="F27" s="79"/>
      <c r="G27" s="79"/>
      <c r="H27" s="79"/>
    </row>
    <row r="28" spans="1:8" ht="13.35" customHeight="1" x14ac:dyDescent="0.2">
      <c r="A28" s="99"/>
      <c r="B28" s="79"/>
      <c r="C28" s="51"/>
      <c r="D28" s="79"/>
      <c r="E28" s="51"/>
      <c r="F28" s="79"/>
      <c r="G28" s="79"/>
      <c r="H28" s="79"/>
    </row>
    <row r="29" spans="1:8" ht="13.35" customHeight="1" x14ac:dyDescent="0.2">
      <c r="A29" s="99"/>
      <c r="B29" s="79"/>
      <c r="C29" s="51"/>
      <c r="D29" s="79"/>
      <c r="E29" s="51"/>
      <c r="F29" s="79"/>
      <c r="G29" s="79"/>
      <c r="H29" s="79"/>
    </row>
    <row r="30" spans="1:8" ht="13.35" customHeight="1" x14ac:dyDescent="0.2">
      <c r="A30" s="99"/>
      <c r="B30" s="79"/>
      <c r="C30" s="51"/>
      <c r="D30" s="79"/>
      <c r="E30" s="51"/>
      <c r="F30" s="79"/>
      <c r="G30" s="79"/>
      <c r="H30" s="79"/>
    </row>
    <row r="31" spans="1:8" ht="13.35" customHeight="1" x14ac:dyDescent="0.2">
      <c r="A31" s="99"/>
      <c r="B31" s="79"/>
      <c r="C31" s="106"/>
      <c r="D31" s="79"/>
      <c r="E31" s="126"/>
      <c r="F31" s="79"/>
      <c r="G31" s="79"/>
      <c r="H31" s="79"/>
    </row>
    <row r="32" spans="1:8" ht="14.1" customHeight="1" x14ac:dyDescent="0.2">
      <c r="A32" s="99"/>
      <c r="B32" s="79"/>
      <c r="C32" s="44" t="s">
        <v>136</v>
      </c>
      <c r="D32" s="66"/>
      <c r="E32" s="74">
        <v>12</v>
      </c>
      <c r="F32" s="79"/>
      <c r="G32" s="79"/>
      <c r="H32" s="79"/>
    </row>
    <row r="33" spans="1:8" ht="13.35" customHeight="1" x14ac:dyDescent="0.2">
      <c r="A33" s="99"/>
      <c r="B33" s="79"/>
      <c r="C33" s="79"/>
      <c r="D33" s="79"/>
      <c r="E33" s="86"/>
      <c r="F33" s="79"/>
      <c r="G33" s="79"/>
      <c r="H33" s="79"/>
    </row>
    <row r="34" spans="1:8" ht="13.35" customHeight="1" x14ac:dyDescent="0.2">
      <c r="A34" s="99"/>
      <c r="B34" s="79"/>
      <c r="C34" s="79"/>
      <c r="D34" s="79"/>
      <c r="E34" s="79"/>
      <c r="F34" s="79"/>
      <c r="G34" s="79"/>
      <c r="H34" s="79"/>
    </row>
    <row r="35" spans="1:8" ht="13.35" customHeight="1" x14ac:dyDescent="0.2">
      <c r="A35" s="99"/>
      <c r="B35" s="79"/>
      <c r="C35" s="79"/>
      <c r="D35" s="79"/>
      <c r="E35" s="79"/>
      <c r="F35" s="79"/>
      <c r="G35" s="79"/>
      <c r="H35" s="79"/>
    </row>
    <row r="36" spans="1:8" ht="14.1" customHeight="1" x14ac:dyDescent="0.2">
      <c r="A36" s="99"/>
      <c r="B36" s="79"/>
      <c r="C36" s="120" t="s">
        <v>147</v>
      </c>
      <c r="D36" s="66"/>
      <c r="E36" s="120" t="s">
        <v>133</v>
      </c>
      <c r="F36" s="79"/>
      <c r="G36" s="79"/>
      <c r="H36" s="79"/>
    </row>
    <row r="37" spans="1:8" ht="14.1" customHeight="1" x14ac:dyDescent="0.2">
      <c r="A37" s="95" t="s">
        <v>148</v>
      </c>
      <c r="B37" s="79"/>
      <c r="C37" s="121">
        <v>13</v>
      </c>
      <c r="D37" s="66"/>
      <c r="E37" s="121">
        <v>14</v>
      </c>
      <c r="F37" s="79"/>
      <c r="G37" s="79"/>
      <c r="H37" s="79"/>
    </row>
    <row r="38" spans="1:8" ht="14.1" customHeight="1" x14ac:dyDescent="0.2">
      <c r="A38" s="79"/>
      <c r="B38" s="79"/>
      <c r="C38" s="51"/>
      <c r="D38" s="79"/>
      <c r="E38" s="51"/>
      <c r="F38" s="79"/>
      <c r="G38" s="79"/>
      <c r="H38" s="79"/>
    </row>
    <row r="39" spans="1:8" ht="14.1" customHeight="1" x14ac:dyDescent="0.2">
      <c r="A39" s="79"/>
      <c r="B39" s="79"/>
      <c r="C39" s="51"/>
      <c r="D39" s="79"/>
      <c r="E39" s="51"/>
      <c r="F39" s="79"/>
      <c r="G39" s="79"/>
      <c r="H39" s="79"/>
    </row>
    <row r="40" spans="1:8" ht="14.1" customHeight="1" x14ac:dyDescent="0.2">
      <c r="A40" s="79"/>
      <c r="B40" s="79"/>
      <c r="C40" s="51"/>
      <c r="D40" s="79"/>
      <c r="E40" s="51"/>
      <c r="F40" s="79"/>
      <c r="G40" s="79"/>
      <c r="H40" s="79"/>
    </row>
    <row r="41" spans="1:8" ht="14.1" customHeight="1" x14ac:dyDescent="0.2">
      <c r="A41" s="79"/>
      <c r="B41" s="79"/>
      <c r="C41" s="51"/>
      <c r="D41" s="79"/>
      <c r="E41" s="51"/>
      <c r="F41" s="79"/>
      <c r="G41" s="79"/>
      <c r="H41" s="79"/>
    </row>
    <row r="42" spans="1:8" ht="14.1" customHeight="1" x14ac:dyDescent="0.2">
      <c r="A42" s="79"/>
      <c r="B42" s="79"/>
      <c r="C42" s="51"/>
      <c r="D42" s="79"/>
      <c r="E42" s="51"/>
      <c r="F42" s="79"/>
      <c r="G42" s="79"/>
      <c r="H42" s="79"/>
    </row>
    <row r="43" spans="1:8" ht="14.1" customHeight="1" x14ac:dyDescent="0.2">
      <c r="A43" s="79"/>
      <c r="B43" s="79"/>
      <c r="C43" s="51"/>
      <c r="D43" s="79"/>
      <c r="E43" s="51"/>
      <c r="F43" s="79"/>
      <c r="G43" s="79"/>
      <c r="H43" s="79"/>
    </row>
    <row r="44" spans="1:8" ht="14.1" customHeight="1" x14ac:dyDescent="0.2">
      <c r="A44" s="79"/>
      <c r="B44" s="79"/>
      <c r="C44" s="51"/>
      <c r="D44" s="79"/>
      <c r="E44" s="51"/>
      <c r="F44" s="79"/>
      <c r="G44" s="79"/>
      <c r="H44" s="79"/>
    </row>
    <row r="45" spans="1:8" ht="13.35" customHeight="1" x14ac:dyDescent="0.2">
      <c r="A45" s="79"/>
      <c r="B45" s="79"/>
      <c r="C45" s="106"/>
      <c r="D45" s="79"/>
      <c r="E45" s="125"/>
      <c r="F45" s="79"/>
      <c r="G45" s="79"/>
      <c r="H45" s="79"/>
    </row>
    <row r="46" spans="1:8" ht="14.1" customHeight="1" x14ac:dyDescent="0.2">
      <c r="A46" s="79"/>
      <c r="B46" s="79"/>
      <c r="C46" s="44" t="s">
        <v>136</v>
      </c>
      <c r="D46" s="66"/>
      <c r="E46" s="74">
        <v>15</v>
      </c>
      <c r="F46" s="79"/>
      <c r="G46" s="79"/>
      <c r="H46" s="79"/>
    </row>
    <row r="47" spans="1:8" ht="13.35" customHeight="1" x14ac:dyDescent="0.2">
      <c r="A47" s="79"/>
      <c r="B47" s="79"/>
      <c r="C47" s="79"/>
      <c r="D47" s="79"/>
      <c r="E47" s="86"/>
      <c r="F47" s="79"/>
      <c r="G47" s="79"/>
      <c r="H47" s="79"/>
    </row>
    <row r="48" spans="1:8" ht="13.35" customHeight="1" x14ac:dyDescent="0.2">
      <c r="A48" s="79"/>
      <c r="B48" s="79"/>
      <c r="C48" s="79"/>
      <c r="D48" s="79"/>
      <c r="E48" s="79"/>
      <c r="F48" s="79"/>
      <c r="G48" s="79"/>
      <c r="H48" s="79"/>
    </row>
    <row r="49" spans="1:8" ht="13.35" customHeight="1" x14ac:dyDescent="0.2">
      <c r="A49" s="79"/>
      <c r="B49" s="79"/>
      <c r="C49" s="79"/>
      <c r="D49" s="79"/>
      <c r="E49" s="79"/>
      <c r="F49" s="79"/>
      <c r="G49" s="79"/>
      <c r="H49" s="79"/>
    </row>
    <row r="50" spans="1:8" ht="13.35" customHeight="1" x14ac:dyDescent="0.2">
      <c r="A50" s="79"/>
      <c r="B50" s="79"/>
      <c r="C50" s="79"/>
      <c r="D50" s="79"/>
      <c r="E50" s="79"/>
      <c r="F50" s="79"/>
      <c r="G50" s="79"/>
      <c r="H50" s="79"/>
    </row>
    <row r="51" spans="1:8" ht="13.35" customHeight="1" x14ac:dyDescent="0.2">
      <c r="A51" s="79"/>
      <c r="B51" s="79"/>
      <c r="C51" s="79"/>
      <c r="D51" s="79"/>
      <c r="E51" s="79"/>
      <c r="F51" s="79"/>
      <c r="G51" s="79"/>
      <c r="H51" s="79"/>
    </row>
    <row r="52" spans="1:8" ht="13.35" customHeight="1" x14ac:dyDescent="0.2">
      <c r="A52" s="79"/>
      <c r="B52" s="79"/>
      <c r="C52" s="79"/>
      <c r="D52" s="79"/>
      <c r="E52" s="79"/>
      <c r="F52" s="79"/>
      <c r="G52" s="79"/>
      <c r="H52" s="79"/>
    </row>
    <row r="53" spans="1:8" ht="30" customHeight="1" x14ac:dyDescent="0.2">
      <c r="A53" s="75" t="s">
        <v>63</v>
      </c>
      <c r="B53" s="379">
        <v>16</v>
      </c>
      <c r="C53" s="380"/>
      <c r="D53" s="380"/>
      <c r="E53" s="380"/>
      <c r="F53" s="77" t="s">
        <v>64</v>
      </c>
      <c r="G53" s="76">
        <v>17</v>
      </c>
      <c r="H53" s="79"/>
    </row>
    <row r="54" spans="1:8" ht="30" customHeight="1" x14ac:dyDescent="0.2">
      <c r="A54" s="75"/>
      <c r="B54" s="127"/>
      <c r="C54" s="127"/>
      <c r="D54" s="127"/>
      <c r="E54" s="127"/>
      <c r="F54" s="77"/>
      <c r="G54" s="127"/>
      <c r="H54" s="79"/>
    </row>
  </sheetData>
  <mergeCells count="8">
    <mergeCell ref="B53:E53"/>
    <mergeCell ref="A5:G5"/>
    <mergeCell ref="A3:G3"/>
    <mergeCell ref="A4:G4"/>
    <mergeCell ref="B8:D8"/>
    <mergeCell ref="B7:D7"/>
    <mergeCell ref="E7:F7"/>
    <mergeCell ref="E8:F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0"/>
  <sheetViews>
    <sheetView showRuler="0" workbookViewId="0"/>
  </sheetViews>
  <sheetFormatPr defaultColWidth="13.140625" defaultRowHeight="12.75" x14ac:dyDescent="0.2"/>
  <cols>
    <col min="1" max="2" width="22.42578125" customWidth="1"/>
    <col min="3" max="3" width="2.42578125" customWidth="1"/>
    <col min="4" max="4" width="22.42578125" customWidth="1"/>
    <col min="5" max="5" width="2.42578125" customWidth="1"/>
    <col min="6" max="6" width="22.42578125" customWidth="1"/>
    <col min="7" max="7" width="2.42578125" customWidth="1"/>
    <col min="8" max="8" width="22.42578125" customWidth="1"/>
    <col min="9" max="9" width="2.42578125" customWidth="1"/>
    <col min="10" max="10" width="22.42578125" customWidth="1"/>
  </cols>
  <sheetData>
    <row r="1" spans="1:10" ht="13.35" customHeight="1" x14ac:dyDescent="0.2">
      <c r="A1" s="42" t="s">
        <v>149</v>
      </c>
      <c r="B1" s="75"/>
      <c r="C1" s="75"/>
      <c r="D1" s="75"/>
      <c r="E1" s="75"/>
      <c r="F1" s="75"/>
      <c r="G1" s="75"/>
      <c r="H1" s="75"/>
      <c r="I1" s="75"/>
      <c r="J1" s="3" t="s">
        <v>1</v>
      </c>
    </row>
    <row r="2" spans="1:10" ht="13.35" customHeight="1" x14ac:dyDescent="0.2">
      <c r="A2" s="42"/>
      <c r="B2" s="75"/>
      <c r="C2" s="75"/>
      <c r="D2" s="75"/>
      <c r="E2" s="75"/>
      <c r="F2" s="75"/>
      <c r="G2" s="75"/>
      <c r="H2" s="75"/>
      <c r="I2" s="75"/>
      <c r="J2" s="75"/>
    </row>
    <row r="3" spans="1:10" ht="13.35" customHeight="1" x14ac:dyDescent="0.2">
      <c r="A3" s="397" t="s">
        <v>2</v>
      </c>
      <c r="B3" s="397"/>
      <c r="C3" s="397"/>
      <c r="D3" s="397"/>
      <c r="E3" s="397"/>
      <c r="F3" s="397"/>
      <c r="G3" s="397"/>
      <c r="H3" s="397"/>
      <c r="I3" s="397"/>
      <c r="J3" s="397"/>
    </row>
    <row r="4" spans="1:10" ht="13.35" customHeight="1" x14ac:dyDescent="0.2">
      <c r="A4" s="397" t="s">
        <v>3</v>
      </c>
      <c r="B4" s="397"/>
      <c r="C4" s="397"/>
      <c r="D4" s="397"/>
      <c r="E4" s="397"/>
      <c r="F4" s="397"/>
      <c r="G4" s="397"/>
      <c r="H4" s="397"/>
      <c r="I4" s="397"/>
      <c r="J4" s="397"/>
    </row>
    <row r="5" spans="1:10" ht="17.45" customHeight="1" x14ac:dyDescent="0.25">
      <c r="A5" s="394" t="s">
        <v>150</v>
      </c>
      <c r="B5" s="394"/>
      <c r="C5" s="394"/>
      <c r="D5" s="394"/>
      <c r="E5" s="394"/>
      <c r="F5" s="394"/>
      <c r="G5" s="394"/>
      <c r="H5" s="394"/>
      <c r="I5" s="394"/>
      <c r="J5" s="394"/>
    </row>
    <row r="6" spans="1:10" ht="16.7" customHeight="1" x14ac:dyDescent="0.2">
      <c r="A6" s="79"/>
      <c r="B6" s="79"/>
      <c r="C6" s="79"/>
      <c r="D6" s="79"/>
      <c r="E6" s="119"/>
      <c r="F6" s="79"/>
      <c r="G6" s="119"/>
      <c r="H6" s="396" t="s">
        <v>5</v>
      </c>
      <c r="I6" s="396"/>
      <c r="J6" s="76">
        <v>1</v>
      </c>
    </row>
    <row r="7" spans="1:10" ht="30" customHeight="1" x14ac:dyDescent="0.2">
      <c r="A7" s="48" t="s">
        <v>7</v>
      </c>
      <c r="B7" s="379">
        <v>2</v>
      </c>
      <c r="C7" s="380"/>
      <c r="D7" s="380"/>
      <c r="E7" s="380"/>
      <c r="F7" s="79"/>
      <c r="G7" s="119"/>
      <c r="H7" s="396" t="s">
        <v>6</v>
      </c>
      <c r="I7" s="396"/>
      <c r="J7" s="50">
        <v>3</v>
      </c>
    </row>
    <row r="8" spans="1:10" ht="30" customHeight="1" x14ac:dyDescent="0.2">
      <c r="A8" s="48" t="s">
        <v>96</v>
      </c>
      <c r="B8" s="398">
        <v>4</v>
      </c>
      <c r="C8" s="393"/>
      <c r="D8" s="393"/>
      <c r="E8" s="393"/>
      <c r="F8" s="79"/>
      <c r="G8" s="119"/>
      <c r="H8" s="396" t="s">
        <v>97</v>
      </c>
      <c r="I8" s="396"/>
      <c r="J8" s="50">
        <v>5</v>
      </c>
    </row>
    <row r="9" spans="1:10" ht="13.35" customHeight="1" x14ac:dyDescent="0.2">
      <c r="A9" s="130"/>
      <c r="B9" s="123"/>
      <c r="C9" s="123"/>
      <c r="D9" s="131"/>
      <c r="E9" s="81"/>
      <c r="F9" s="82"/>
      <c r="G9" s="132"/>
      <c r="H9" s="82"/>
      <c r="I9" s="82"/>
      <c r="J9" s="123"/>
    </row>
    <row r="10" spans="1:10" ht="13.35" customHeight="1" x14ac:dyDescent="0.2">
      <c r="A10" s="86"/>
      <c r="B10" s="86"/>
      <c r="C10" s="86"/>
      <c r="D10" s="86"/>
      <c r="E10" s="133"/>
      <c r="F10" s="86"/>
      <c r="G10" s="133"/>
      <c r="H10" s="86"/>
      <c r="I10" s="133"/>
      <c r="J10" s="86"/>
    </row>
    <row r="11" spans="1:10" ht="13.35" customHeight="1" x14ac:dyDescent="0.2">
      <c r="A11" s="79"/>
      <c r="B11" s="79"/>
      <c r="C11" s="79"/>
      <c r="D11" s="79"/>
      <c r="E11" s="119"/>
      <c r="F11" s="79"/>
      <c r="G11" s="119"/>
      <c r="H11" s="44" t="s">
        <v>151</v>
      </c>
      <c r="I11" s="119"/>
      <c r="J11" s="44" t="s">
        <v>152</v>
      </c>
    </row>
    <row r="12" spans="1:10" ht="14.1" customHeight="1" x14ac:dyDescent="0.2">
      <c r="A12" s="79"/>
      <c r="B12" s="79"/>
      <c r="C12" s="79"/>
      <c r="D12" s="79"/>
      <c r="E12" s="119"/>
      <c r="F12" s="52" t="s">
        <v>153</v>
      </c>
      <c r="G12" s="119"/>
      <c r="H12" s="128">
        <v>45107</v>
      </c>
      <c r="I12" s="119"/>
      <c r="J12" s="52" t="s">
        <v>151</v>
      </c>
    </row>
    <row r="13" spans="1:10" ht="13.35" customHeight="1" x14ac:dyDescent="0.2">
      <c r="A13" s="79"/>
      <c r="B13" s="79"/>
      <c r="C13" s="79"/>
      <c r="D13" s="79"/>
      <c r="E13" s="119"/>
      <c r="F13" s="134"/>
      <c r="G13" s="119"/>
      <c r="H13" s="135"/>
      <c r="I13" s="119"/>
      <c r="J13" s="134"/>
    </row>
    <row r="14" spans="1:10" ht="13.35" customHeight="1" x14ac:dyDescent="0.2">
      <c r="A14" s="388" t="s">
        <v>154</v>
      </c>
      <c r="B14" s="388"/>
      <c r="C14" s="79"/>
      <c r="D14" s="70">
        <v>6</v>
      </c>
      <c r="E14" s="44" t="s">
        <v>140</v>
      </c>
      <c r="F14" s="76">
        <v>11</v>
      </c>
      <c r="G14" s="136"/>
      <c r="H14" s="76">
        <v>12</v>
      </c>
      <c r="I14" s="136"/>
      <c r="J14" s="76">
        <v>13</v>
      </c>
    </row>
    <row r="15" spans="1:10" ht="13.35" customHeight="1" x14ac:dyDescent="0.2">
      <c r="A15" s="66"/>
      <c r="B15" s="79"/>
      <c r="C15" s="79"/>
      <c r="D15" s="122"/>
      <c r="E15" s="119"/>
      <c r="F15" s="127"/>
      <c r="G15" s="136"/>
      <c r="H15" s="127"/>
      <c r="I15" s="136"/>
      <c r="J15" s="125"/>
    </row>
    <row r="16" spans="1:10" ht="13.35" customHeight="1" x14ac:dyDescent="0.2">
      <c r="A16" s="388" t="s">
        <v>155</v>
      </c>
      <c r="B16" s="388"/>
      <c r="C16" s="79"/>
      <c r="D16" s="70">
        <v>7</v>
      </c>
      <c r="E16" s="119"/>
      <c r="F16" s="49"/>
      <c r="G16" s="136"/>
      <c r="H16" s="49"/>
      <c r="I16" s="136"/>
      <c r="J16" s="137"/>
    </row>
    <row r="17" spans="1:10" ht="13.35" customHeight="1" x14ac:dyDescent="0.2">
      <c r="A17" s="66"/>
      <c r="B17" s="79"/>
      <c r="C17" s="79"/>
      <c r="D17" s="122"/>
      <c r="E17" s="119"/>
      <c r="F17" s="127"/>
      <c r="G17" s="136"/>
      <c r="H17" s="127"/>
      <c r="I17" s="136"/>
      <c r="J17" s="125"/>
    </row>
    <row r="18" spans="1:10" ht="13.35" customHeight="1" x14ac:dyDescent="0.2">
      <c r="A18" s="388" t="s">
        <v>156</v>
      </c>
      <c r="B18" s="388"/>
      <c r="C18" s="79"/>
      <c r="D18" s="70">
        <v>8</v>
      </c>
      <c r="E18" s="119"/>
      <c r="F18" s="49"/>
      <c r="G18" s="136"/>
      <c r="H18" s="49"/>
      <c r="I18" s="136"/>
      <c r="J18" s="137"/>
    </row>
    <row r="19" spans="1:10" ht="13.35" customHeight="1" x14ac:dyDescent="0.2">
      <c r="A19" s="66"/>
      <c r="B19" s="79"/>
      <c r="C19" s="79"/>
      <c r="D19" s="122"/>
      <c r="E19" s="119"/>
      <c r="F19" s="127"/>
      <c r="G19" s="136"/>
      <c r="H19" s="127"/>
      <c r="I19" s="136"/>
      <c r="J19" s="125"/>
    </row>
    <row r="20" spans="1:10" ht="13.35" customHeight="1" x14ac:dyDescent="0.2">
      <c r="A20" s="388" t="s">
        <v>157</v>
      </c>
      <c r="B20" s="388"/>
      <c r="C20" s="79"/>
      <c r="D20" s="70">
        <v>9</v>
      </c>
      <c r="E20" s="119"/>
      <c r="F20" s="49"/>
      <c r="G20" s="136"/>
      <c r="H20" s="49"/>
      <c r="I20" s="136"/>
      <c r="J20" s="137"/>
    </row>
    <row r="21" spans="1:10" ht="13.35" customHeight="1" x14ac:dyDescent="0.2">
      <c r="A21" s="66"/>
      <c r="B21" s="79"/>
      <c r="C21" s="79"/>
      <c r="D21" s="44"/>
      <c r="E21" s="119"/>
      <c r="F21" s="127"/>
      <c r="G21" s="136"/>
      <c r="H21" s="127"/>
      <c r="I21" s="136"/>
      <c r="J21" s="125"/>
    </row>
    <row r="22" spans="1:10" ht="13.35" customHeight="1" x14ac:dyDescent="0.2">
      <c r="A22" s="48" t="s">
        <v>158</v>
      </c>
      <c r="B22" s="379">
        <v>10</v>
      </c>
      <c r="C22" s="380"/>
      <c r="D22" s="380"/>
      <c r="E22" s="119"/>
      <c r="F22" s="49"/>
      <c r="G22" s="136"/>
      <c r="H22" s="49"/>
      <c r="I22" s="136"/>
      <c r="J22" s="137"/>
    </row>
    <row r="23" spans="1:10" ht="13.35" customHeight="1" x14ac:dyDescent="0.2">
      <c r="A23" s="79"/>
      <c r="B23" s="106"/>
      <c r="C23" s="106"/>
      <c r="D23" s="106"/>
      <c r="E23" s="119"/>
      <c r="F23" s="127"/>
      <c r="G23" s="136"/>
      <c r="H23" s="127"/>
      <c r="I23" s="136"/>
      <c r="J23" s="125"/>
    </row>
    <row r="24" spans="1:10" ht="14.1" customHeight="1" x14ac:dyDescent="0.2">
      <c r="A24" s="399" t="s">
        <v>159</v>
      </c>
      <c r="B24" s="399"/>
      <c r="C24" s="399"/>
      <c r="D24" s="399"/>
      <c r="E24" s="44" t="s">
        <v>140</v>
      </c>
      <c r="F24" s="74">
        <v>14</v>
      </c>
      <c r="G24" s="136"/>
      <c r="H24" s="74">
        <v>15</v>
      </c>
      <c r="I24" s="136"/>
      <c r="J24" s="136"/>
    </row>
    <row r="25" spans="1:10" ht="13.35" customHeight="1" x14ac:dyDescent="0.2">
      <c r="A25" s="79"/>
      <c r="B25" s="79"/>
      <c r="C25" s="79"/>
      <c r="D25" s="79"/>
      <c r="E25" s="119"/>
      <c r="F25" s="86"/>
      <c r="G25" s="119"/>
      <c r="H25" s="86"/>
      <c r="I25" s="119"/>
      <c r="J25" s="79"/>
    </row>
    <row r="26" spans="1:10" ht="13.35" customHeight="1" x14ac:dyDescent="0.2">
      <c r="A26" s="79"/>
      <c r="B26" s="79"/>
      <c r="C26" s="79"/>
      <c r="D26" s="79"/>
      <c r="E26" s="119"/>
      <c r="F26" s="79"/>
      <c r="G26" s="119"/>
      <c r="H26" s="79"/>
      <c r="I26" s="119"/>
      <c r="J26" s="79"/>
    </row>
    <row r="27" spans="1:10" ht="13.35" customHeight="1" x14ac:dyDescent="0.2">
      <c r="A27" s="79"/>
      <c r="B27" s="79"/>
      <c r="C27" s="79"/>
      <c r="D27" s="79"/>
      <c r="E27" s="119"/>
      <c r="F27" s="79"/>
      <c r="G27" s="119"/>
      <c r="H27" s="79"/>
      <c r="I27" s="119"/>
      <c r="J27" s="79"/>
    </row>
    <row r="28" spans="1:10" ht="14.1" customHeight="1" x14ac:dyDescent="0.2">
      <c r="A28" s="79"/>
      <c r="B28" s="79"/>
      <c r="C28" s="79"/>
      <c r="D28" s="79"/>
      <c r="E28" s="119"/>
      <c r="F28" s="79"/>
      <c r="G28" s="119"/>
      <c r="H28" s="120" t="s">
        <v>160</v>
      </c>
      <c r="I28" s="44"/>
      <c r="J28" s="120" t="s">
        <v>161</v>
      </c>
    </row>
    <row r="29" spans="1:10" ht="13.35" customHeight="1" x14ac:dyDescent="0.2">
      <c r="A29" s="378" t="s">
        <v>162</v>
      </c>
      <c r="B29" s="378"/>
      <c r="C29" s="378"/>
      <c r="D29" s="378"/>
      <c r="E29" s="122"/>
      <c r="F29" s="70">
        <v>16</v>
      </c>
      <c r="G29" s="119"/>
      <c r="H29" s="86"/>
      <c r="I29" s="119"/>
      <c r="J29" s="86"/>
    </row>
    <row r="30" spans="1:10" ht="13.35" customHeight="1" x14ac:dyDescent="0.2">
      <c r="A30" s="378" t="s">
        <v>163</v>
      </c>
      <c r="B30" s="378"/>
      <c r="C30" s="378"/>
      <c r="D30" s="378"/>
      <c r="E30" s="119"/>
      <c r="F30" s="79"/>
      <c r="G30" s="44" t="s">
        <v>140</v>
      </c>
      <c r="H30" s="138"/>
      <c r="I30" s="122"/>
      <c r="J30" s="138"/>
    </row>
    <row r="31" spans="1:10" ht="13.35" customHeight="1" x14ac:dyDescent="0.2">
      <c r="A31" s="378" t="s">
        <v>164</v>
      </c>
      <c r="B31" s="378"/>
      <c r="C31" s="378"/>
      <c r="D31" s="378"/>
      <c r="E31" s="119"/>
      <c r="F31" s="79"/>
      <c r="G31" s="44"/>
      <c r="H31" s="139"/>
      <c r="I31" s="122"/>
      <c r="J31" s="139"/>
    </row>
    <row r="32" spans="1:10" ht="14.1" customHeight="1" x14ac:dyDescent="0.2">
      <c r="A32" s="399" t="s">
        <v>159</v>
      </c>
      <c r="B32" s="399"/>
      <c r="C32" s="399"/>
      <c r="D32" s="399"/>
      <c r="E32" s="399"/>
      <c r="F32" s="399"/>
      <c r="G32" s="44" t="s">
        <v>140</v>
      </c>
      <c r="H32" s="129">
        <v>0</v>
      </c>
      <c r="I32" s="122"/>
      <c r="J32" s="129">
        <v>0</v>
      </c>
    </row>
    <row r="33" spans="1:10" ht="13.35" customHeight="1" x14ac:dyDescent="0.2">
      <c r="A33" s="79"/>
      <c r="B33" s="79"/>
      <c r="C33" s="79"/>
      <c r="D33" s="79"/>
      <c r="E33" s="119"/>
      <c r="F33" s="79"/>
      <c r="G33" s="119"/>
      <c r="H33" s="86"/>
      <c r="I33" s="119"/>
      <c r="J33" s="86"/>
    </row>
    <row r="34" spans="1:10" ht="13.35" customHeight="1" x14ac:dyDescent="0.2">
      <c r="A34" s="79"/>
      <c r="B34" s="79"/>
      <c r="C34" s="79"/>
      <c r="D34" s="79"/>
      <c r="E34" s="119"/>
      <c r="F34" s="79"/>
      <c r="G34" s="119"/>
      <c r="H34" s="79"/>
      <c r="I34" s="119"/>
      <c r="J34" s="79"/>
    </row>
    <row r="35" spans="1:10" ht="14.1" customHeight="1" x14ac:dyDescent="0.2">
      <c r="A35" s="378" t="s">
        <v>165</v>
      </c>
      <c r="B35" s="378"/>
      <c r="C35" s="378"/>
      <c r="D35" s="378"/>
      <c r="E35" s="119"/>
      <c r="F35" s="79"/>
      <c r="G35" s="44" t="s">
        <v>140</v>
      </c>
      <c r="H35" s="74">
        <v>17</v>
      </c>
      <c r="I35" s="119"/>
      <c r="J35" s="79"/>
    </row>
    <row r="36" spans="1:10" ht="13.35" customHeight="1" x14ac:dyDescent="0.2">
      <c r="A36" s="79"/>
      <c r="B36" s="79"/>
      <c r="C36" s="79"/>
      <c r="D36" s="79"/>
      <c r="E36" s="119"/>
      <c r="F36" s="79"/>
      <c r="G36" s="44"/>
      <c r="H36" s="86"/>
      <c r="I36" s="119"/>
      <c r="J36" s="79"/>
    </row>
    <row r="37" spans="1:10" ht="13.35" customHeight="1" x14ac:dyDescent="0.2">
      <c r="A37" s="378" t="s">
        <v>166</v>
      </c>
      <c r="B37" s="378"/>
      <c r="C37" s="378"/>
      <c r="D37" s="378"/>
      <c r="E37" s="378"/>
      <c r="F37" s="378"/>
      <c r="G37" s="44"/>
      <c r="H37" s="76">
        <v>18</v>
      </c>
      <c r="I37" s="119"/>
      <c r="J37" s="79"/>
    </row>
    <row r="38" spans="1:10" ht="13.35" customHeight="1" x14ac:dyDescent="0.2">
      <c r="A38" s="75" t="s">
        <v>167</v>
      </c>
      <c r="B38" s="79"/>
      <c r="C38" s="79"/>
      <c r="D38" s="79"/>
      <c r="E38" s="119"/>
      <c r="F38" s="79"/>
      <c r="G38" s="44"/>
      <c r="H38" s="126"/>
      <c r="I38" s="119"/>
      <c r="J38" s="79"/>
    </row>
    <row r="39" spans="1:10" ht="13.35" customHeight="1" x14ac:dyDescent="0.2">
      <c r="A39" s="378" t="s">
        <v>168</v>
      </c>
      <c r="B39" s="378"/>
      <c r="C39" s="378"/>
      <c r="D39" s="378"/>
      <c r="E39" s="378"/>
      <c r="F39" s="378"/>
      <c r="G39" s="44"/>
      <c r="H39" s="76">
        <v>19</v>
      </c>
      <c r="I39" s="119"/>
      <c r="J39" s="79"/>
    </row>
    <row r="40" spans="1:10" ht="13.35" customHeight="1" x14ac:dyDescent="0.2">
      <c r="A40" s="75" t="s">
        <v>169</v>
      </c>
      <c r="B40" s="79"/>
      <c r="C40" s="79"/>
      <c r="D40" s="79"/>
      <c r="E40" s="119"/>
      <c r="F40" s="79"/>
      <c r="G40" s="44"/>
      <c r="H40" s="126"/>
      <c r="I40" s="119"/>
      <c r="J40" s="79"/>
    </row>
    <row r="41" spans="1:10" ht="13.35" customHeight="1" x14ac:dyDescent="0.2">
      <c r="A41" s="378" t="s">
        <v>170</v>
      </c>
      <c r="B41" s="378"/>
      <c r="C41" s="378"/>
      <c r="D41" s="378"/>
      <c r="E41" s="378"/>
      <c r="F41" s="378"/>
      <c r="G41" s="44"/>
      <c r="H41" s="76">
        <v>20</v>
      </c>
      <c r="I41" s="119"/>
      <c r="J41" s="79"/>
    </row>
    <row r="42" spans="1:10" ht="13.35" customHeight="1" x14ac:dyDescent="0.2">
      <c r="A42" s="75"/>
      <c r="B42" s="79"/>
      <c r="C42" s="79"/>
      <c r="D42" s="79"/>
      <c r="E42" s="119"/>
      <c r="F42" s="79"/>
      <c r="G42" s="44"/>
      <c r="H42" s="126"/>
      <c r="I42" s="119"/>
      <c r="J42" s="79"/>
    </row>
    <row r="43" spans="1:10" ht="13.35" customHeight="1" x14ac:dyDescent="0.2">
      <c r="A43" s="399" t="s">
        <v>159</v>
      </c>
      <c r="B43" s="399"/>
      <c r="C43" s="399"/>
      <c r="D43" s="399"/>
      <c r="E43" s="399"/>
      <c r="F43" s="399"/>
      <c r="G43" s="44" t="s">
        <v>140</v>
      </c>
      <c r="H43" s="74">
        <v>21</v>
      </c>
      <c r="I43" s="119"/>
      <c r="J43" s="79"/>
    </row>
    <row r="44" spans="1:10" ht="14.1" customHeight="1" x14ac:dyDescent="0.2">
      <c r="A44" s="79"/>
      <c r="B44" s="79"/>
      <c r="C44" s="79"/>
      <c r="D44" s="79"/>
      <c r="E44" s="119"/>
      <c r="F44" s="79"/>
      <c r="G44" s="119"/>
      <c r="H44" s="86"/>
      <c r="I44" s="119"/>
      <c r="J44" s="79"/>
    </row>
    <row r="45" spans="1:10" ht="13.35" customHeight="1" x14ac:dyDescent="0.2">
      <c r="A45" s="79"/>
      <c r="B45" s="79"/>
      <c r="C45" s="79"/>
      <c r="D45" s="79"/>
      <c r="E45" s="119"/>
      <c r="F45" s="79"/>
      <c r="G45" s="119"/>
      <c r="H45" s="79"/>
      <c r="I45" s="119"/>
      <c r="J45" s="79"/>
    </row>
    <row r="46" spans="1:10" ht="13.35" customHeight="1" x14ac:dyDescent="0.2">
      <c r="A46" s="388" t="s">
        <v>171</v>
      </c>
      <c r="B46" s="388"/>
      <c r="C46" s="388"/>
      <c r="D46" s="388"/>
      <c r="E46" s="388"/>
      <c r="F46" s="388"/>
      <c r="G46" s="388"/>
      <c r="H46" s="388"/>
      <c r="I46" s="388"/>
      <c r="J46" s="388"/>
    </row>
    <row r="47" spans="1:10" ht="13.35" customHeight="1" x14ac:dyDescent="0.2">
      <c r="A47" s="79"/>
      <c r="B47" s="79"/>
      <c r="C47" s="79"/>
      <c r="D47" s="79"/>
      <c r="E47" s="119"/>
      <c r="F47" s="79"/>
      <c r="G47" s="48"/>
      <c r="H47" s="48"/>
      <c r="I47" s="119"/>
      <c r="J47" s="79"/>
    </row>
    <row r="48" spans="1:10" ht="13.35" customHeight="1" x14ac:dyDescent="0.2">
      <c r="A48" s="79"/>
      <c r="B48" s="79"/>
      <c r="C48" s="79"/>
      <c r="D48" s="79"/>
      <c r="E48" s="119"/>
      <c r="F48" s="79"/>
      <c r="G48" s="119"/>
      <c r="H48" s="79"/>
      <c r="I48" s="119"/>
      <c r="J48" s="79"/>
    </row>
    <row r="49" spans="1:10" ht="13.35" customHeight="1" x14ac:dyDescent="0.2">
      <c r="A49" s="79"/>
      <c r="B49" s="79"/>
      <c r="C49" s="79"/>
      <c r="D49" s="79"/>
      <c r="E49" s="119"/>
      <c r="F49" s="79"/>
      <c r="G49" s="119"/>
      <c r="H49" s="79"/>
      <c r="I49" s="119"/>
      <c r="J49" s="79"/>
    </row>
    <row r="50" spans="1:10" ht="13.35" customHeight="1" x14ac:dyDescent="0.2">
      <c r="A50" s="79"/>
      <c r="B50" s="79"/>
      <c r="C50" s="79"/>
      <c r="D50" s="79"/>
      <c r="E50" s="119"/>
      <c r="F50" s="79"/>
      <c r="G50" s="119"/>
      <c r="H50" s="79"/>
      <c r="I50" s="119"/>
      <c r="J50" s="79"/>
    </row>
    <row r="51" spans="1:10" ht="13.35" customHeight="1" x14ac:dyDescent="0.2">
      <c r="A51" s="79"/>
      <c r="B51" s="79"/>
      <c r="C51" s="79"/>
      <c r="D51" s="79"/>
      <c r="E51" s="119"/>
      <c r="F51" s="79"/>
      <c r="G51" s="119"/>
      <c r="H51" s="79"/>
      <c r="I51" s="119"/>
      <c r="J51" s="79"/>
    </row>
    <row r="52" spans="1:10" ht="13.35" customHeight="1" x14ac:dyDescent="0.2">
      <c r="A52" s="75" t="s">
        <v>63</v>
      </c>
      <c r="B52" s="379">
        <v>22</v>
      </c>
      <c r="C52" s="380"/>
      <c r="D52" s="380"/>
      <c r="E52" s="380"/>
      <c r="F52" s="380"/>
      <c r="G52" s="119"/>
      <c r="H52" s="377" t="s">
        <v>64</v>
      </c>
      <c r="I52" s="377"/>
      <c r="J52" s="76">
        <v>23</v>
      </c>
    </row>
    <row r="53" spans="1:10" ht="30" customHeight="1" x14ac:dyDescent="0.2">
      <c r="A53" s="79"/>
      <c r="B53" s="106"/>
      <c r="C53" s="106"/>
      <c r="D53" s="106"/>
      <c r="E53" s="126"/>
      <c r="F53" s="106"/>
      <c r="G53" s="119"/>
      <c r="H53" s="79"/>
      <c r="I53" s="119"/>
      <c r="J53" s="106"/>
    </row>
    <row r="54" spans="1:10" ht="13.35" customHeight="1" x14ac:dyDescent="0.2">
      <c r="A54" s="79"/>
      <c r="B54" s="79"/>
      <c r="C54" s="79"/>
      <c r="D54" s="79"/>
      <c r="E54" s="119"/>
      <c r="F54" s="79"/>
      <c r="G54" s="119"/>
      <c r="H54" s="79"/>
      <c r="I54" s="119"/>
      <c r="J54" s="79"/>
    </row>
    <row r="55" spans="1:10" ht="13.35" customHeight="1" x14ac:dyDescent="0.2">
      <c r="A55" s="79"/>
      <c r="B55" s="79"/>
      <c r="C55" s="79"/>
      <c r="D55" s="79"/>
      <c r="E55" s="119"/>
      <c r="F55" s="79"/>
      <c r="G55" s="119"/>
      <c r="H55" s="79"/>
      <c r="I55" s="119"/>
      <c r="J55" s="79"/>
    </row>
    <row r="56" spans="1:10" ht="13.35" customHeight="1" x14ac:dyDescent="0.2">
      <c r="A56" s="79"/>
      <c r="B56" s="79"/>
      <c r="C56" s="79"/>
      <c r="D56" s="79"/>
      <c r="E56" s="119"/>
      <c r="F56" s="79"/>
      <c r="G56" s="119"/>
      <c r="H56" s="79"/>
      <c r="I56" s="119"/>
      <c r="J56" s="79"/>
    </row>
    <row r="57" spans="1:10" ht="13.35" customHeight="1" x14ac:dyDescent="0.2">
      <c r="A57" s="79"/>
      <c r="B57" s="79"/>
      <c r="C57" s="79"/>
      <c r="D57" s="79"/>
      <c r="E57" s="119"/>
      <c r="F57" s="79"/>
      <c r="G57" s="119"/>
      <c r="H57" s="79"/>
      <c r="I57" s="119"/>
      <c r="J57" s="79"/>
    </row>
    <row r="58" spans="1:10" ht="13.35" customHeight="1" x14ac:dyDescent="0.2">
      <c r="A58" s="79"/>
      <c r="B58" s="79"/>
      <c r="C58" s="79"/>
      <c r="D58" s="79"/>
      <c r="E58" s="119"/>
      <c r="F58" s="79"/>
      <c r="G58" s="119"/>
      <c r="H58" s="79"/>
      <c r="I58" s="119"/>
      <c r="J58" s="79"/>
    </row>
    <row r="59" spans="1:10" ht="13.35" customHeight="1" x14ac:dyDescent="0.2">
      <c r="A59" s="79"/>
      <c r="B59" s="79"/>
      <c r="C59" s="79"/>
      <c r="D59" s="79"/>
      <c r="E59" s="119"/>
      <c r="F59" s="79"/>
      <c r="I59" s="119"/>
      <c r="J59" s="79"/>
    </row>
    <row r="60" spans="1:10" ht="13.35" customHeight="1" x14ac:dyDescent="0.2"/>
  </sheetData>
  <mergeCells count="26">
    <mergeCell ref="A4:J4"/>
    <mergeCell ref="A5:J5"/>
    <mergeCell ref="A3:J3"/>
    <mergeCell ref="A14:B14"/>
    <mergeCell ref="A16:B16"/>
    <mergeCell ref="B8:E8"/>
    <mergeCell ref="B7:E7"/>
    <mergeCell ref="H8:I8"/>
    <mergeCell ref="H7:I7"/>
    <mergeCell ref="H6:I6"/>
    <mergeCell ref="A18:B18"/>
    <mergeCell ref="A20:B20"/>
    <mergeCell ref="B22:D22"/>
    <mergeCell ref="A24:D24"/>
    <mergeCell ref="A29:D29"/>
    <mergeCell ref="A30:D30"/>
    <mergeCell ref="A31:D31"/>
    <mergeCell ref="A32:F32"/>
    <mergeCell ref="A35:D35"/>
    <mergeCell ref="A37:F37"/>
    <mergeCell ref="A39:F39"/>
    <mergeCell ref="A43:F43"/>
    <mergeCell ref="A41:F41"/>
    <mergeCell ref="A46:J46"/>
    <mergeCell ref="B52:F52"/>
    <mergeCell ref="H52:I5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5"/>
  <sheetViews>
    <sheetView showRuler="0" workbookViewId="0"/>
  </sheetViews>
  <sheetFormatPr defaultColWidth="13.140625" defaultRowHeight="12.75" x14ac:dyDescent="0.2"/>
  <cols>
    <col min="1" max="1" width="32.42578125" customWidth="1"/>
    <col min="2" max="2" width="22.42578125" customWidth="1"/>
    <col min="3" max="3" width="3" customWidth="1"/>
    <col min="4" max="4" width="22.42578125" customWidth="1"/>
    <col min="5" max="5" width="3" customWidth="1"/>
    <col min="6" max="6" width="18.85546875" customWidth="1"/>
    <col min="7" max="7" width="4.7109375" customWidth="1"/>
    <col min="8" max="8" width="22.42578125" customWidth="1"/>
    <col min="9" max="14" width="11.5703125" customWidth="1"/>
  </cols>
  <sheetData>
    <row r="1" spans="1:14" ht="16.7" customHeight="1" x14ac:dyDescent="0.2">
      <c r="A1" s="42" t="s">
        <v>172</v>
      </c>
      <c r="B1" s="119"/>
      <c r="C1" s="119"/>
      <c r="D1" s="119"/>
      <c r="E1" s="119"/>
      <c r="F1" s="119"/>
      <c r="G1" s="79"/>
      <c r="H1" s="3" t="s">
        <v>1</v>
      </c>
      <c r="I1" s="79"/>
      <c r="J1" s="79"/>
      <c r="K1" s="79"/>
      <c r="L1" s="79"/>
      <c r="M1" s="79"/>
      <c r="N1" s="79"/>
    </row>
    <row r="2" spans="1:14" ht="16.7" customHeight="1" x14ac:dyDescent="0.2">
      <c r="A2" s="42"/>
      <c r="B2" s="119"/>
      <c r="C2" s="119"/>
      <c r="D2" s="119"/>
      <c r="E2" s="119"/>
      <c r="F2" s="119"/>
      <c r="G2" s="79"/>
      <c r="H2" s="79"/>
      <c r="I2" s="79"/>
      <c r="J2" s="79"/>
      <c r="K2" s="79"/>
      <c r="L2" s="79"/>
      <c r="M2" s="79"/>
      <c r="N2" s="79"/>
    </row>
    <row r="3" spans="1:14" ht="16.7" customHeight="1" x14ac:dyDescent="0.2">
      <c r="A3" s="397" t="s">
        <v>2</v>
      </c>
      <c r="B3" s="397"/>
      <c r="C3" s="397"/>
      <c r="D3" s="397"/>
      <c r="E3" s="397"/>
      <c r="F3" s="397"/>
      <c r="G3" s="397"/>
      <c r="H3" s="397"/>
      <c r="I3" s="79"/>
      <c r="J3" s="79"/>
      <c r="K3" s="79"/>
      <c r="L3" s="79"/>
      <c r="M3" s="79"/>
      <c r="N3" s="79"/>
    </row>
    <row r="4" spans="1:14" ht="15" customHeight="1" x14ac:dyDescent="0.2">
      <c r="A4" s="397" t="s">
        <v>3</v>
      </c>
      <c r="B4" s="397"/>
      <c r="C4" s="397"/>
      <c r="D4" s="397"/>
      <c r="E4" s="397"/>
      <c r="F4" s="397"/>
      <c r="G4" s="397"/>
      <c r="H4" s="397"/>
      <c r="I4" s="79"/>
      <c r="J4" s="79"/>
      <c r="K4" s="79"/>
      <c r="L4" s="79"/>
      <c r="M4" s="79"/>
      <c r="N4" s="79"/>
    </row>
    <row r="5" spans="1:14" ht="17.45" customHeight="1" x14ac:dyDescent="0.25">
      <c r="A5" s="394" t="s">
        <v>173</v>
      </c>
      <c r="B5" s="394"/>
      <c r="C5" s="394"/>
      <c r="D5" s="394"/>
      <c r="E5" s="394"/>
      <c r="F5" s="394"/>
      <c r="G5" s="394"/>
      <c r="H5" s="394"/>
      <c r="I5" s="79"/>
      <c r="J5" s="79"/>
      <c r="K5" s="79"/>
      <c r="L5" s="79"/>
      <c r="M5" s="79"/>
      <c r="N5" s="79"/>
    </row>
    <row r="6" spans="1:14" ht="16.7" customHeight="1" x14ac:dyDescent="0.2">
      <c r="A6" s="79"/>
      <c r="B6" s="375" t="s">
        <v>174</v>
      </c>
      <c r="C6" s="375"/>
      <c r="D6" s="375"/>
      <c r="E6" s="375"/>
      <c r="F6" s="375"/>
      <c r="G6" s="46" t="s">
        <v>175</v>
      </c>
      <c r="H6" s="76">
        <v>1</v>
      </c>
      <c r="I6" s="79"/>
      <c r="J6" s="79"/>
      <c r="K6" s="79"/>
      <c r="L6" s="79"/>
      <c r="M6" s="79"/>
      <c r="N6" s="79"/>
    </row>
    <row r="7" spans="1:14" ht="30" customHeight="1" x14ac:dyDescent="0.2">
      <c r="A7" s="48" t="s">
        <v>7</v>
      </c>
      <c r="B7" s="76">
        <v>2</v>
      </c>
      <c r="C7" s="119"/>
      <c r="D7" s="119"/>
      <c r="E7" s="79"/>
      <c r="F7" s="396" t="s">
        <v>6</v>
      </c>
      <c r="G7" s="396"/>
      <c r="H7" s="50">
        <v>3</v>
      </c>
      <c r="I7" s="79"/>
      <c r="J7" s="79"/>
      <c r="K7" s="79"/>
      <c r="L7" s="79"/>
      <c r="M7" s="79"/>
      <c r="N7" s="79"/>
    </row>
    <row r="8" spans="1:14" ht="30" customHeight="1" x14ac:dyDescent="0.2">
      <c r="A8" s="48" t="s">
        <v>96</v>
      </c>
      <c r="B8" s="50">
        <v>4</v>
      </c>
      <c r="C8" s="119"/>
      <c r="D8" s="119"/>
      <c r="E8" s="79"/>
      <c r="F8" s="396" t="s">
        <v>97</v>
      </c>
      <c r="G8" s="396"/>
      <c r="H8" s="50">
        <v>5</v>
      </c>
      <c r="I8" s="79"/>
      <c r="J8" s="79"/>
      <c r="K8" s="79"/>
      <c r="L8" s="79"/>
      <c r="M8" s="79"/>
      <c r="N8" s="79"/>
    </row>
    <row r="9" spans="1:14" ht="13.35" customHeight="1" x14ac:dyDescent="0.2">
      <c r="A9" s="80"/>
      <c r="B9" s="143"/>
      <c r="C9" s="132"/>
      <c r="D9" s="132"/>
      <c r="E9" s="83"/>
      <c r="F9" s="144"/>
      <c r="G9" s="144"/>
      <c r="H9" s="84"/>
      <c r="I9" s="79"/>
      <c r="J9" s="79"/>
      <c r="K9" s="79"/>
      <c r="L9" s="79"/>
      <c r="M9" s="79"/>
      <c r="N9" s="79"/>
    </row>
    <row r="10" spans="1:14" ht="13.35" customHeight="1" x14ac:dyDescent="0.2">
      <c r="A10" s="145"/>
      <c r="B10" s="87"/>
      <c r="C10" s="87"/>
      <c r="D10" s="145"/>
      <c r="E10" s="86"/>
      <c r="F10" s="87"/>
      <c r="G10" s="86"/>
      <c r="H10" s="86"/>
      <c r="I10" s="79"/>
      <c r="J10" s="79"/>
      <c r="K10" s="79"/>
      <c r="L10" s="79"/>
      <c r="M10" s="79"/>
      <c r="N10" s="79"/>
    </row>
    <row r="11" spans="1:14" ht="13.35" customHeight="1" x14ac:dyDescent="0.2">
      <c r="A11" s="140" t="s">
        <v>176</v>
      </c>
      <c r="B11" s="48"/>
      <c r="C11" s="119"/>
      <c r="D11" s="44"/>
      <c r="E11" s="79"/>
      <c r="F11" s="79"/>
      <c r="G11" s="66"/>
      <c r="H11" s="79"/>
      <c r="I11" s="79"/>
      <c r="J11" s="79"/>
      <c r="K11" s="79"/>
      <c r="L11" s="79"/>
      <c r="M11" s="79"/>
      <c r="N11" s="79"/>
    </row>
    <row r="12" spans="1:14" ht="13.35" customHeight="1" x14ac:dyDescent="0.2">
      <c r="A12" s="66"/>
      <c r="B12" s="66"/>
      <c r="C12" s="44"/>
      <c r="D12" s="66"/>
      <c r="E12" s="66"/>
      <c r="F12" s="44"/>
      <c r="G12" s="44"/>
      <c r="H12" s="44" t="s">
        <v>177</v>
      </c>
      <c r="I12" s="66"/>
      <c r="J12" s="66"/>
      <c r="K12" s="66"/>
      <c r="L12" s="66"/>
      <c r="M12" s="66"/>
      <c r="N12" s="66"/>
    </row>
    <row r="13" spans="1:14" ht="13.35" customHeight="1" x14ac:dyDescent="0.2">
      <c r="A13" s="141" t="s">
        <v>178</v>
      </c>
      <c r="B13" s="66"/>
      <c r="C13" s="44"/>
      <c r="D13" s="52" t="s">
        <v>177</v>
      </c>
      <c r="E13" s="66"/>
      <c r="F13" s="52" t="s">
        <v>179</v>
      </c>
      <c r="G13" s="44"/>
      <c r="H13" s="52" t="s">
        <v>180</v>
      </c>
      <c r="I13" s="66"/>
      <c r="J13" s="66"/>
      <c r="K13" s="66"/>
      <c r="L13" s="66"/>
      <c r="M13" s="66"/>
      <c r="N13" s="66"/>
    </row>
    <row r="14" spans="1:14" ht="15" customHeight="1" x14ac:dyDescent="0.2">
      <c r="A14" s="56" t="s">
        <v>155</v>
      </c>
      <c r="B14" s="56"/>
      <c r="C14" s="44" t="s">
        <v>140</v>
      </c>
      <c r="D14" s="50">
        <v>6</v>
      </c>
      <c r="E14" s="122"/>
      <c r="F14" s="50">
        <v>7</v>
      </c>
      <c r="G14" s="79"/>
      <c r="H14" s="50">
        <v>8</v>
      </c>
      <c r="I14" s="79"/>
      <c r="J14" s="79"/>
      <c r="K14" s="79"/>
      <c r="L14" s="79"/>
      <c r="M14" s="79"/>
      <c r="N14" s="79"/>
    </row>
    <row r="15" spans="1:14" ht="15" customHeight="1" x14ac:dyDescent="0.2">
      <c r="A15" s="56" t="s">
        <v>181</v>
      </c>
      <c r="B15" s="56"/>
      <c r="C15" s="44"/>
      <c r="D15" s="51"/>
      <c r="E15" s="122"/>
      <c r="F15" s="51"/>
      <c r="G15" s="79"/>
      <c r="H15" s="51"/>
      <c r="I15" s="79"/>
      <c r="J15" s="79"/>
      <c r="K15" s="79"/>
      <c r="L15" s="79"/>
      <c r="M15" s="79"/>
      <c r="N15" s="79"/>
    </row>
    <row r="16" spans="1:14" ht="15" customHeight="1" x14ac:dyDescent="0.2">
      <c r="A16" s="56" t="s">
        <v>182</v>
      </c>
      <c r="B16" s="56"/>
      <c r="C16" s="44"/>
      <c r="D16" s="51"/>
      <c r="E16" s="122"/>
      <c r="F16" s="51"/>
      <c r="G16" s="79"/>
      <c r="H16" s="51"/>
      <c r="I16" s="79"/>
      <c r="J16" s="79"/>
      <c r="K16" s="79"/>
      <c r="L16" s="79"/>
      <c r="M16" s="79"/>
      <c r="N16" s="79"/>
    </row>
    <row r="17" spans="1:14" ht="15" customHeight="1" x14ac:dyDescent="0.2">
      <c r="A17" s="56" t="s">
        <v>183</v>
      </c>
      <c r="B17" s="56"/>
      <c r="C17" s="44"/>
      <c r="D17" s="51"/>
      <c r="E17" s="122"/>
      <c r="F17" s="51"/>
      <c r="G17" s="79"/>
      <c r="H17" s="51"/>
      <c r="I17" s="79"/>
      <c r="J17" s="79"/>
      <c r="K17" s="79"/>
      <c r="L17" s="79"/>
      <c r="M17" s="79"/>
      <c r="N17" s="79"/>
    </row>
    <row r="18" spans="1:14" ht="15" customHeight="1" x14ac:dyDescent="0.2">
      <c r="A18" s="56" t="s">
        <v>184</v>
      </c>
      <c r="B18" s="56"/>
      <c r="C18" s="44"/>
      <c r="D18" s="51"/>
      <c r="E18" s="122"/>
      <c r="F18" s="51"/>
      <c r="G18" s="79"/>
      <c r="H18" s="51"/>
      <c r="I18" s="79"/>
      <c r="J18" s="79"/>
      <c r="K18" s="79"/>
      <c r="L18" s="79"/>
      <c r="M18" s="79"/>
      <c r="N18" s="79"/>
    </row>
    <row r="19" spans="1:14" ht="15" customHeight="1" x14ac:dyDescent="0.2">
      <c r="A19" s="56" t="s">
        <v>185</v>
      </c>
      <c r="B19" s="56"/>
      <c r="C19" s="44"/>
      <c r="D19" s="51"/>
      <c r="E19" s="136"/>
      <c r="F19" s="51"/>
      <c r="G19" s="79"/>
      <c r="H19" s="51"/>
      <c r="I19" s="79"/>
      <c r="J19" s="79"/>
      <c r="K19" s="79"/>
      <c r="L19" s="79"/>
      <c r="M19" s="79"/>
      <c r="N19" s="79"/>
    </row>
    <row r="20" spans="1:14" ht="15" customHeight="1" x14ac:dyDescent="0.2">
      <c r="A20" s="56" t="s">
        <v>186</v>
      </c>
      <c r="B20" s="56"/>
      <c r="C20" s="44"/>
      <c r="D20" s="51"/>
      <c r="E20" s="136"/>
      <c r="F20" s="51"/>
      <c r="G20" s="79"/>
      <c r="H20" s="51"/>
      <c r="I20" s="79"/>
      <c r="J20" s="79"/>
      <c r="K20" s="79"/>
      <c r="L20" s="79"/>
      <c r="M20" s="79"/>
      <c r="N20" s="79"/>
    </row>
    <row r="21" spans="1:14" ht="15" customHeight="1" x14ac:dyDescent="0.2">
      <c r="A21" s="56" t="s">
        <v>187</v>
      </c>
      <c r="B21" s="56"/>
      <c r="C21" s="44"/>
      <c r="D21" s="51"/>
      <c r="E21" s="136"/>
      <c r="F21" s="51"/>
      <c r="G21" s="79"/>
      <c r="H21" s="51"/>
      <c r="I21" s="79"/>
      <c r="J21" s="79"/>
      <c r="K21" s="79"/>
      <c r="L21" s="79"/>
      <c r="M21" s="79"/>
      <c r="N21" s="79"/>
    </row>
    <row r="22" spans="1:14" ht="15" customHeight="1" x14ac:dyDescent="0.2">
      <c r="A22" s="56" t="s">
        <v>188</v>
      </c>
      <c r="B22" s="56"/>
      <c r="C22" s="44"/>
      <c r="D22" s="51"/>
      <c r="E22" s="136"/>
      <c r="F22" s="51"/>
      <c r="G22" s="79"/>
      <c r="H22" s="51"/>
      <c r="I22" s="79"/>
      <c r="J22" s="79"/>
      <c r="K22" s="79"/>
      <c r="L22" s="79"/>
      <c r="M22" s="79"/>
      <c r="N22" s="79"/>
    </row>
    <row r="23" spans="1:14" ht="15" customHeight="1" x14ac:dyDescent="0.2">
      <c r="A23" s="63" t="s">
        <v>189</v>
      </c>
      <c r="B23" s="48"/>
      <c r="C23" s="44"/>
      <c r="D23" s="142">
        <v>9</v>
      </c>
      <c r="E23" s="136"/>
      <c r="F23" s="127"/>
      <c r="G23" s="79"/>
      <c r="H23" s="106"/>
      <c r="I23" s="79"/>
      <c r="J23" s="79"/>
      <c r="K23" s="79"/>
      <c r="L23" s="79"/>
      <c r="M23" s="79"/>
      <c r="N23" s="79"/>
    </row>
    <row r="24" spans="1:14" ht="15" customHeight="1" x14ac:dyDescent="0.2">
      <c r="A24" s="63" t="s">
        <v>190</v>
      </c>
      <c r="B24" s="48"/>
      <c r="C24" s="44"/>
      <c r="D24" s="87"/>
      <c r="E24" s="136"/>
      <c r="F24" s="76">
        <v>10</v>
      </c>
      <c r="G24" s="79"/>
      <c r="H24" s="79"/>
      <c r="I24" s="79"/>
      <c r="J24" s="79"/>
      <c r="K24" s="79"/>
      <c r="L24" s="79"/>
      <c r="M24" s="79"/>
      <c r="N24" s="79"/>
    </row>
    <row r="25" spans="1:14" ht="13.35" customHeight="1" x14ac:dyDescent="0.2">
      <c r="A25" s="146"/>
      <c r="B25" s="48"/>
      <c r="C25" s="44"/>
      <c r="D25" s="79"/>
      <c r="E25" s="79"/>
      <c r="F25" s="106"/>
      <c r="G25" s="79"/>
      <c r="H25" s="79"/>
      <c r="I25" s="79"/>
      <c r="J25" s="79"/>
      <c r="K25" s="79"/>
      <c r="L25" s="79"/>
      <c r="M25" s="79"/>
      <c r="N25" s="79"/>
    </row>
    <row r="26" spans="1:14" ht="13.35" customHeight="1" x14ac:dyDescent="0.2">
      <c r="A26" s="141" t="s">
        <v>191</v>
      </c>
      <c r="B26" s="48"/>
      <c r="C26" s="44"/>
      <c r="D26" s="79"/>
      <c r="E26" s="79"/>
      <c r="F26" s="79"/>
      <c r="G26" s="79"/>
      <c r="H26" s="79"/>
      <c r="I26" s="79"/>
      <c r="J26" s="79"/>
      <c r="K26" s="79"/>
      <c r="L26" s="79"/>
      <c r="M26" s="79"/>
      <c r="N26" s="79"/>
    </row>
    <row r="27" spans="1:14" ht="15" customHeight="1" x14ac:dyDescent="0.2">
      <c r="A27" s="56" t="s">
        <v>192</v>
      </c>
      <c r="B27" s="48"/>
      <c r="C27" s="44"/>
      <c r="D27" s="49"/>
      <c r="E27" s="79"/>
      <c r="F27" s="79"/>
      <c r="G27" s="79"/>
      <c r="H27" s="49"/>
      <c r="I27" s="79"/>
      <c r="J27" s="79"/>
      <c r="K27" s="79"/>
      <c r="L27" s="79"/>
      <c r="M27" s="79"/>
      <c r="N27" s="79"/>
    </row>
    <row r="28" spans="1:14" ht="15" customHeight="1" x14ac:dyDescent="0.2">
      <c r="A28" s="56" t="s">
        <v>193</v>
      </c>
      <c r="B28" s="48"/>
      <c r="C28" s="44"/>
      <c r="D28" s="51"/>
      <c r="E28" s="79"/>
      <c r="F28" s="79"/>
      <c r="G28" s="79"/>
      <c r="H28" s="51"/>
      <c r="I28" s="79"/>
      <c r="J28" s="79"/>
      <c r="K28" s="79"/>
      <c r="L28" s="79"/>
      <c r="M28" s="79"/>
      <c r="N28" s="79"/>
    </row>
    <row r="29" spans="1:14" ht="15" customHeight="1" x14ac:dyDescent="0.2">
      <c r="A29" s="56" t="s">
        <v>194</v>
      </c>
      <c r="B29" s="48"/>
      <c r="C29" s="44"/>
      <c r="D29" s="50">
        <v>11</v>
      </c>
      <c r="E29" s="79"/>
      <c r="F29" s="79"/>
      <c r="G29" s="79"/>
      <c r="H29" s="51"/>
      <c r="I29" s="79"/>
      <c r="J29" s="79"/>
      <c r="K29" s="79"/>
      <c r="L29" s="79"/>
      <c r="M29" s="79"/>
      <c r="N29" s="79"/>
    </row>
    <row r="30" spans="1:14" ht="15" customHeight="1" x14ac:dyDescent="0.2">
      <c r="A30" s="147"/>
      <c r="B30" s="147"/>
      <c r="C30" s="44"/>
      <c r="D30" s="51"/>
      <c r="E30" s="79"/>
      <c r="F30" s="79"/>
      <c r="G30" s="79"/>
      <c r="H30" s="51"/>
      <c r="I30" s="79"/>
      <c r="J30" s="79"/>
      <c r="K30" s="79"/>
      <c r="L30" s="79"/>
      <c r="M30" s="79"/>
      <c r="N30" s="79"/>
    </row>
    <row r="31" spans="1:14" ht="15" customHeight="1" x14ac:dyDescent="0.2">
      <c r="A31" s="68"/>
      <c r="B31" s="68"/>
      <c r="C31" s="44"/>
      <c r="D31" s="51"/>
      <c r="E31" s="79"/>
      <c r="F31" s="79"/>
      <c r="G31" s="79"/>
      <c r="H31" s="51"/>
      <c r="I31" s="79"/>
      <c r="J31" s="79"/>
      <c r="K31" s="79"/>
      <c r="L31" s="79"/>
      <c r="M31" s="79"/>
      <c r="N31" s="79"/>
    </row>
    <row r="32" spans="1:14" ht="13.35" customHeight="1" x14ac:dyDescent="0.2">
      <c r="A32" s="106"/>
      <c r="B32" s="106"/>
      <c r="C32" s="44"/>
      <c r="D32" s="127"/>
      <c r="E32" s="79"/>
      <c r="F32" s="79"/>
      <c r="G32" s="79"/>
      <c r="H32" s="127"/>
      <c r="I32" s="79"/>
      <c r="J32" s="79"/>
      <c r="K32" s="79"/>
      <c r="L32" s="79"/>
      <c r="M32" s="79"/>
      <c r="N32" s="79"/>
    </row>
    <row r="33" spans="1:14" ht="17.45" customHeight="1" x14ac:dyDescent="0.2">
      <c r="A33" s="95" t="s">
        <v>195</v>
      </c>
      <c r="B33" s="48"/>
      <c r="C33" s="44" t="s">
        <v>140</v>
      </c>
      <c r="D33" s="74">
        <v>12</v>
      </c>
      <c r="E33" s="79"/>
      <c r="F33" s="79"/>
      <c r="G33" s="79"/>
      <c r="H33" s="122"/>
      <c r="I33" s="79"/>
      <c r="J33" s="79"/>
      <c r="K33" s="79"/>
      <c r="L33" s="79"/>
      <c r="M33" s="79"/>
      <c r="N33" s="79"/>
    </row>
    <row r="34" spans="1:14" ht="13.35" customHeight="1" x14ac:dyDescent="0.2">
      <c r="A34" s="48"/>
      <c r="B34" s="48"/>
      <c r="C34" s="119"/>
      <c r="D34" s="86"/>
      <c r="E34" s="79"/>
      <c r="F34" s="148"/>
      <c r="G34" s="79"/>
      <c r="H34" s="122"/>
      <c r="I34" s="79"/>
      <c r="J34" s="79"/>
      <c r="K34" s="79"/>
      <c r="L34" s="79"/>
      <c r="M34" s="79"/>
      <c r="N34" s="79"/>
    </row>
    <row r="35" spans="1:14" ht="13.35" customHeight="1" x14ac:dyDescent="0.2">
      <c r="A35" s="388" t="s">
        <v>196</v>
      </c>
      <c r="B35" s="388"/>
      <c r="C35" s="388"/>
      <c r="D35" s="388"/>
      <c r="E35" s="388"/>
      <c r="F35" s="388"/>
      <c r="G35" s="388"/>
      <c r="H35" s="388"/>
      <c r="I35" s="79"/>
      <c r="J35" s="79"/>
      <c r="K35" s="79"/>
      <c r="L35" s="79"/>
      <c r="M35" s="79"/>
      <c r="N35" s="79"/>
    </row>
    <row r="36" spans="1:14" ht="13.35" customHeight="1" x14ac:dyDescent="0.2">
      <c r="A36" s="48"/>
      <c r="B36" s="48"/>
      <c r="C36" s="119"/>
      <c r="D36" s="79"/>
      <c r="E36" s="79"/>
      <c r="F36" s="148"/>
      <c r="G36" s="79"/>
      <c r="H36" s="79"/>
      <c r="I36" s="79"/>
      <c r="J36" s="79"/>
      <c r="K36" s="79"/>
      <c r="L36" s="79"/>
      <c r="M36" s="79"/>
      <c r="N36" s="79"/>
    </row>
    <row r="37" spans="1:14" ht="13.35" customHeight="1" x14ac:dyDescent="0.2">
      <c r="A37" s="388" t="s">
        <v>197</v>
      </c>
      <c r="B37" s="388"/>
      <c r="C37" s="388"/>
      <c r="D37" s="388"/>
      <c r="E37" s="388"/>
      <c r="F37" s="388"/>
      <c r="G37" s="388"/>
      <c r="H37" s="388"/>
      <c r="I37" s="79"/>
      <c r="J37" s="79"/>
      <c r="K37" s="79"/>
      <c r="L37" s="79"/>
      <c r="M37" s="79"/>
      <c r="N37" s="79"/>
    </row>
    <row r="38" spans="1:14" ht="13.35" customHeight="1" x14ac:dyDescent="0.2">
      <c r="A38" s="391" t="s">
        <v>198</v>
      </c>
      <c r="B38" s="391"/>
      <c r="C38" s="391"/>
      <c r="D38" s="391"/>
      <c r="E38" s="391"/>
      <c r="F38" s="391"/>
      <c r="G38" s="391"/>
      <c r="H38" s="391"/>
      <c r="I38" s="79"/>
      <c r="J38" s="79"/>
      <c r="K38" s="79"/>
      <c r="L38" s="79"/>
      <c r="M38" s="79"/>
      <c r="N38" s="79"/>
    </row>
    <row r="39" spans="1:14" ht="15" customHeight="1" x14ac:dyDescent="0.2">
      <c r="A39" s="379">
        <v>13</v>
      </c>
      <c r="B39" s="380"/>
      <c r="C39" s="380"/>
      <c r="D39" s="380"/>
      <c r="E39" s="380"/>
      <c r="F39" s="380"/>
      <c r="G39" s="380"/>
      <c r="H39" s="380"/>
      <c r="I39" s="79"/>
      <c r="J39" s="79"/>
      <c r="K39" s="79"/>
      <c r="L39" s="79"/>
      <c r="M39" s="79"/>
      <c r="N39" s="79"/>
    </row>
    <row r="40" spans="1:14" ht="15" customHeight="1" x14ac:dyDescent="0.2">
      <c r="A40" s="393"/>
      <c r="B40" s="393"/>
      <c r="C40" s="393"/>
      <c r="D40" s="393"/>
      <c r="E40" s="393"/>
      <c r="F40" s="393"/>
      <c r="G40" s="393"/>
      <c r="H40" s="393"/>
      <c r="I40" s="79"/>
      <c r="J40" s="79"/>
      <c r="K40" s="79"/>
      <c r="L40" s="79"/>
      <c r="M40" s="79"/>
      <c r="N40" s="79"/>
    </row>
    <row r="41" spans="1:14" ht="15" customHeight="1" x14ac:dyDescent="0.2">
      <c r="A41" s="393"/>
      <c r="B41" s="393"/>
      <c r="C41" s="393"/>
      <c r="D41" s="393"/>
      <c r="E41" s="393"/>
      <c r="F41" s="393"/>
      <c r="G41" s="393"/>
      <c r="H41" s="393"/>
      <c r="I41" s="79"/>
      <c r="J41" s="79"/>
      <c r="K41" s="79"/>
      <c r="L41" s="79"/>
      <c r="M41" s="79"/>
      <c r="N41" s="79"/>
    </row>
    <row r="42" spans="1:14" ht="15" customHeight="1" x14ac:dyDescent="0.2">
      <c r="A42" s="393"/>
      <c r="B42" s="393"/>
      <c r="C42" s="393"/>
      <c r="D42" s="393"/>
      <c r="E42" s="393"/>
      <c r="F42" s="393"/>
      <c r="G42" s="393"/>
      <c r="H42" s="393"/>
      <c r="I42" s="79"/>
      <c r="J42" s="79"/>
      <c r="K42" s="79"/>
      <c r="L42" s="79"/>
      <c r="M42" s="79"/>
      <c r="N42" s="79"/>
    </row>
    <row r="43" spans="1:14" ht="15" customHeight="1" x14ac:dyDescent="0.2">
      <c r="A43" s="393"/>
      <c r="B43" s="393"/>
      <c r="C43" s="393"/>
      <c r="D43" s="393"/>
      <c r="E43" s="393"/>
      <c r="F43" s="393"/>
      <c r="G43" s="393"/>
      <c r="H43" s="393"/>
      <c r="I43" s="79"/>
      <c r="J43" s="79"/>
      <c r="K43" s="79"/>
      <c r="L43" s="79"/>
      <c r="M43" s="79"/>
      <c r="N43" s="79"/>
    </row>
    <row r="44" spans="1:14" ht="13.35" customHeight="1" x14ac:dyDescent="0.2">
      <c r="A44" s="149"/>
      <c r="B44" s="149"/>
      <c r="C44" s="127"/>
      <c r="D44" s="149"/>
      <c r="E44" s="149"/>
      <c r="F44" s="149"/>
      <c r="G44" s="106"/>
      <c r="H44" s="106"/>
      <c r="I44" s="79"/>
      <c r="J44" s="79"/>
      <c r="K44" s="79"/>
      <c r="L44" s="79"/>
      <c r="M44" s="79"/>
      <c r="N44" s="79"/>
    </row>
    <row r="45" spans="1:14" ht="13.35" customHeight="1" x14ac:dyDescent="0.2">
      <c r="A45" s="150"/>
      <c r="B45" s="150"/>
      <c r="C45" s="122"/>
      <c r="D45" s="150"/>
      <c r="E45" s="150"/>
      <c r="F45" s="150"/>
      <c r="G45" s="79"/>
      <c r="H45" s="79"/>
      <c r="I45" s="79"/>
      <c r="J45" s="79"/>
      <c r="K45" s="79"/>
      <c r="L45" s="79"/>
      <c r="M45" s="79"/>
      <c r="N45" s="79"/>
    </row>
    <row r="46" spans="1:14" ht="13.35" customHeight="1" x14ac:dyDescent="0.2">
      <c r="A46" s="150"/>
      <c r="B46" s="150"/>
      <c r="C46" s="122"/>
      <c r="D46" s="150"/>
      <c r="E46" s="150"/>
      <c r="F46" s="150"/>
      <c r="G46" s="79"/>
      <c r="H46" s="79"/>
      <c r="I46" s="79"/>
      <c r="J46" s="79"/>
      <c r="K46" s="79"/>
      <c r="L46" s="79"/>
      <c r="M46" s="79"/>
      <c r="N46" s="79"/>
    </row>
    <row r="47" spans="1:14" ht="13.35" customHeight="1" x14ac:dyDescent="0.2">
      <c r="A47" s="150"/>
      <c r="B47" s="150"/>
      <c r="C47" s="122"/>
      <c r="D47" s="150"/>
      <c r="E47" s="150"/>
      <c r="F47" s="150"/>
      <c r="G47" s="79"/>
      <c r="H47" s="79"/>
      <c r="I47" s="79"/>
      <c r="J47" s="79"/>
      <c r="K47" s="79"/>
      <c r="L47" s="79"/>
      <c r="M47" s="79"/>
      <c r="N47" s="79"/>
    </row>
    <row r="48" spans="1:14" ht="13.35" customHeight="1" x14ac:dyDescent="0.2">
      <c r="A48" s="150"/>
      <c r="B48" s="150"/>
      <c r="C48" s="122"/>
      <c r="D48" s="150"/>
      <c r="E48" s="150"/>
      <c r="F48" s="150"/>
      <c r="G48" s="79"/>
      <c r="H48" s="79"/>
      <c r="I48" s="79"/>
      <c r="J48" s="79"/>
      <c r="K48" s="79"/>
      <c r="L48" s="79"/>
      <c r="M48" s="79"/>
      <c r="N48" s="79"/>
    </row>
    <row r="49" spans="1:14" ht="13.35" customHeight="1" x14ac:dyDescent="0.2">
      <c r="A49" s="150"/>
      <c r="B49" s="150"/>
      <c r="C49" s="122"/>
      <c r="D49" s="150"/>
      <c r="E49" s="150"/>
      <c r="F49" s="150"/>
      <c r="G49" s="79"/>
      <c r="H49" s="79"/>
      <c r="I49" s="79"/>
      <c r="J49" s="79"/>
      <c r="K49" s="79"/>
      <c r="L49" s="79"/>
      <c r="M49" s="79"/>
      <c r="N49" s="79"/>
    </row>
    <row r="50" spans="1:14" ht="13.35" customHeight="1" x14ac:dyDescent="0.2">
      <c r="A50" s="150"/>
      <c r="B50" s="150"/>
      <c r="C50" s="122"/>
      <c r="D50" s="150"/>
      <c r="E50" s="150"/>
      <c r="F50" s="150"/>
      <c r="G50" s="79"/>
      <c r="H50" s="79"/>
      <c r="I50" s="79"/>
      <c r="J50" s="79"/>
      <c r="K50" s="79"/>
      <c r="L50" s="79"/>
      <c r="M50" s="79"/>
      <c r="N50" s="79"/>
    </row>
    <row r="51" spans="1:14" ht="30" customHeight="1" x14ac:dyDescent="0.2">
      <c r="A51" s="75" t="s">
        <v>63</v>
      </c>
      <c r="B51" s="379" t="s">
        <v>199</v>
      </c>
      <c r="C51" s="380"/>
      <c r="D51" s="380"/>
      <c r="E51" s="79"/>
      <c r="F51" s="377" t="s">
        <v>64</v>
      </c>
      <c r="G51" s="377"/>
      <c r="H51" s="76" t="s">
        <v>200</v>
      </c>
      <c r="I51" s="79"/>
      <c r="J51" s="79"/>
      <c r="K51" s="79"/>
      <c r="L51" s="79"/>
      <c r="M51" s="79"/>
      <c r="N51" s="79"/>
    </row>
    <row r="52" spans="1:14" ht="13.35" customHeight="1" x14ac:dyDescent="0.2">
      <c r="A52" s="48"/>
      <c r="B52" s="151"/>
      <c r="C52" s="126"/>
      <c r="D52" s="106"/>
      <c r="E52" s="79"/>
      <c r="F52" s="148"/>
      <c r="G52" s="79"/>
      <c r="H52" s="106"/>
      <c r="I52" s="79"/>
      <c r="J52" s="79"/>
      <c r="K52" s="79"/>
      <c r="L52" s="79"/>
      <c r="M52" s="79"/>
      <c r="N52" s="79"/>
    </row>
    <row r="53" spans="1:14" ht="13.35" customHeight="1" x14ac:dyDescent="0.2">
      <c r="A53" s="48"/>
      <c r="B53" s="48"/>
      <c r="C53" s="119"/>
      <c r="D53" s="79"/>
      <c r="E53" s="79"/>
      <c r="F53" s="148"/>
      <c r="G53" s="79"/>
      <c r="H53" s="79"/>
      <c r="I53" s="79"/>
      <c r="J53" s="79"/>
      <c r="K53" s="79"/>
      <c r="L53" s="79"/>
      <c r="M53" s="79"/>
      <c r="N53" s="79"/>
    </row>
    <row r="54" spans="1:14" ht="16.7" customHeight="1" x14ac:dyDescent="0.2">
      <c r="A54" s="48"/>
      <c r="B54" s="48"/>
      <c r="C54" s="119"/>
      <c r="D54" s="79"/>
      <c r="E54" s="79"/>
      <c r="F54" s="79"/>
      <c r="G54" s="79"/>
      <c r="H54" s="79"/>
      <c r="I54" s="79"/>
      <c r="J54" s="79"/>
      <c r="K54" s="79"/>
      <c r="L54" s="79"/>
      <c r="M54" s="79"/>
      <c r="N54" s="79"/>
    </row>
    <row r="55" spans="1:14" ht="16.7" customHeight="1" x14ac:dyDescent="0.2">
      <c r="A55" s="66"/>
      <c r="B55" s="66"/>
      <c r="C55" s="119"/>
      <c r="D55" s="79"/>
      <c r="E55" s="79"/>
      <c r="F55" s="79"/>
      <c r="G55" s="79"/>
      <c r="H55" s="79"/>
      <c r="I55" s="79"/>
      <c r="J55" s="79"/>
      <c r="K55" s="79"/>
      <c r="L55" s="79"/>
      <c r="M55" s="79"/>
      <c r="N55" s="79"/>
    </row>
  </sheetData>
  <mergeCells count="16">
    <mergeCell ref="A43:H43"/>
    <mergeCell ref="B51:D51"/>
    <mergeCell ref="F51:G51"/>
    <mergeCell ref="A3:H3"/>
    <mergeCell ref="A42:H42"/>
    <mergeCell ref="A41:H41"/>
    <mergeCell ref="A40:H40"/>
    <mergeCell ref="A39:H39"/>
    <mergeCell ref="A35:H35"/>
    <mergeCell ref="A37:H37"/>
    <mergeCell ref="A38:H38"/>
    <mergeCell ref="A5:H5"/>
    <mergeCell ref="F8:G8"/>
    <mergeCell ref="F7:G7"/>
    <mergeCell ref="B6:F6"/>
    <mergeCell ref="A4:H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showRuler="0" workbookViewId="0"/>
  </sheetViews>
  <sheetFormatPr defaultColWidth="13.140625" defaultRowHeight="12.75" x14ac:dyDescent="0.2"/>
  <cols>
    <col min="1" max="1" width="30.7109375" customWidth="1"/>
    <col min="2" max="2" width="26" customWidth="1"/>
    <col min="3" max="3" width="6" customWidth="1"/>
    <col min="4" max="4" width="18.28515625" customWidth="1"/>
    <col min="5" max="5" width="20.42578125" customWidth="1"/>
    <col min="6" max="8" width="23.28515625" customWidth="1"/>
    <col min="9" max="9" width="21.5703125" customWidth="1"/>
  </cols>
  <sheetData>
    <row r="1" spans="1:9" ht="16.7" customHeight="1" x14ac:dyDescent="0.2">
      <c r="A1" s="42" t="s">
        <v>201</v>
      </c>
      <c r="B1" s="119"/>
      <c r="C1" s="119"/>
      <c r="D1" s="119"/>
      <c r="E1" s="119"/>
      <c r="F1" s="119"/>
      <c r="G1" s="119"/>
      <c r="H1" s="3" t="s">
        <v>1</v>
      </c>
      <c r="I1" s="79"/>
    </row>
    <row r="2" spans="1:9" ht="16.7" customHeight="1" x14ac:dyDescent="0.2">
      <c r="A2" s="42"/>
      <c r="B2" s="119"/>
      <c r="C2" s="119"/>
      <c r="D2" s="119"/>
      <c r="E2" s="119"/>
      <c r="F2" s="119"/>
      <c r="G2" s="119"/>
      <c r="H2" s="119"/>
      <c r="I2" s="79"/>
    </row>
    <row r="3" spans="1:9" ht="16.7" customHeight="1" x14ac:dyDescent="0.2">
      <c r="A3" s="397" t="s">
        <v>202</v>
      </c>
      <c r="B3" s="397"/>
      <c r="C3" s="397"/>
      <c r="D3" s="397"/>
      <c r="E3" s="397"/>
      <c r="F3" s="397"/>
      <c r="G3" s="397"/>
      <c r="H3" s="397"/>
      <c r="I3" s="79"/>
    </row>
    <row r="4" spans="1:9" ht="16.7" customHeight="1" x14ac:dyDescent="0.2">
      <c r="A4" s="397" t="s">
        <v>203</v>
      </c>
      <c r="B4" s="397"/>
      <c r="C4" s="397"/>
      <c r="D4" s="397"/>
      <c r="E4" s="397"/>
      <c r="F4" s="397"/>
      <c r="G4" s="397"/>
      <c r="H4" s="397"/>
      <c r="I4" s="172"/>
    </row>
    <row r="5" spans="1:9" ht="16.7" customHeight="1" x14ac:dyDescent="0.25">
      <c r="A5" s="394" t="s">
        <v>204</v>
      </c>
      <c r="B5" s="394"/>
      <c r="C5" s="394"/>
      <c r="D5" s="394"/>
      <c r="E5" s="394"/>
      <c r="F5" s="394"/>
      <c r="G5" s="394"/>
      <c r="H5" s="394"/>
      <c r="I5" s="173"/>
    </row>
    <row r="6" spans="1:9" ht="16.7" customHeight="1" x14ac:dyDescent="0.2">
      <c r="A6" s="79"/>
      <c r="B6" s="79"/>
      <c r="C6" s="79"/>
      <c r="D6" s="122"/>
      <c r="E6" s="79"/>
      <c r="F6" s="79"/>
      <c r="G6" s="46" t="s">
        <v>5</v>
      </c>
      <c r="H6" s="47">
        <v>1</v>
      </c>
      <c r="I6" s="79"/>
    </row>
    <row r="7" spans="1:9" ht="16.7" customHeight="1" x14ac:dyDescent="0.2">
      <c r="A7" s="48" t="s">
        <v>7</v>
      </c>
      <c r="B7" s="379">
        <v>2</v>
      </c>
      <c r="C7" s="380"/>
      <c r="D7" s="380"/>
      <c r="E7" s="79"/>
      <c r="F7" s="396" t="s">
        <v>6</v>
      </c>
      <c r="G7" s="396"/>
      <c r="H7" s="50">
        <v>3</v>
      </c>
      <c r="I7" s="79"/>
    </row>
    <row r="8" spans="1:9" ht="16.7" customHeight="1" x14ac:dyDescent="0.2">
      <c r="A8" s="48" t="s">
        <v>96</v>
      </c>
      <c r="B8" s="398">
        <v>4</v>
      </c>
      <c r="C8" s="393"/>
      <c r="D8" s="393"/>
      <c r="E8" s="79"/>
      <c r="F8" s="396" t="s">
        <v>97</v>
      </c>
      <c r="G8" s="396"/>
      <c r="H8" s="50">
        <v>5</v>
      </c>
      <c r="I8" s="79"/>
    </row>
    <row r="9" spans="1:9" ht="16.7" customHeight="1" x14ac:dyDescent="0.2">
      <c r="A9" s="130"/>
      <c r="B9" s="123"/>
      <c r="C9" s="123"/>
      <c r="D9" s="84"/>
      <c r="E9" s="82"/>
      <c r="F9" s="82"/>
      <c r="G9" s="82"/>
      <c r="H9" s="84"/>
      <c r="I9" s="79"/>
    </row>
    <row r="10" spans="1:9" ht="16.7" customHeight="1" x14ac:dyDescent="0.2">
      <c r="A10" s="152"/>
      <c r="B10" s="152"/>
      <c r="C10" s="86"/>
      <c r="D10" s="153"/>
      <c r="E10" s="152"/>
      <c r="F10" s="152"/>
      <c r="G10" s="152"/>
      <c r="H10" s="152"/>
      <c r="I10" s="79"/>
    </row>
    <row r="11" spans="1:9" ht="16.7" customHeight="1" x14ac:dyDescent="0.2">
      <c r="A11" s="408" t="s">
        <v>205</v>
      </c>
      <c r="B11" s="408" t="s">
        <v>206</v>
      </c>
      <c r="C11" s="174"/>
      <c r="D11" s="404" t="s">
        <v>207</v>
      </c>
      <c r="E11" s="405"/>
      <c r="F11" s="401" t="s">
        <v>208</v>
      </c>
      <c r="G11" s="154" t="s">
        <v>209</v>
      </c>
      <c r="H11" s="401" t="s">
        <v>210</v>
      </c>
      <c r="I11" s="114"/>
    </row>
    <row r="12" spans="1:9" ht="16.7" customHeight="1" x14ac:dyDescent="0.2">
      <c r="A12" s="409"/>
      <c r="B12" s="409"/>
      <c r="C12" s="174"/>
      <c r="D12" s="406"/>
      <c r="E12" s="407"/>
      <c r="F12" s="402"/>
      <c r="G12" s="156" t="s">
        <v>211</v>
      </c>
      <c r="H12" s="402"/>
      <c r="I12" s="114"/>
    </row>
    <row r="13" spans="1:9" ht="16.7" customHeight="1" x14ac:dyDescent="0.2">
      <c r="A13" s="409"/>
      <c r="B13" s="409"/>
      <c r="C13" s="174"/>
      <c r="D13" s="411" t="s">
        <v>212</v>
      </c>
      <c r="E13" s="412"/>
      <c r="F13" s="402"/>
      <c r="G13" s="155" t="s">
        <v>213</v>
      </c>
      <c r="H13" s="402"/>
      <c r="I13" s="114"/>
    </row>
    <row r="14" spans="1:9" ht="16.7" customHeight="1" x14ac:dyDescent="0.2">
      <c r="A14" s="410"/>
      <c r="B14" s="410"/>
      <c r="C14" s="174"/>
      <c r="D14" s="158" t="s">
        <v>214</v>
      </c>
      <c r="E14" s="158" t="s">
        <v>215</v>
      </c>
      <c r="F14" s="403"/>
      <c r="G14" s="159" t="s">
        <v>105</v>
      </c>
      <c r="H14" s="403"/>
      <c r="I14" s="114"/>
    </row>
    <row r="15" spans="1:9" ht="16.7" customHeight="1" x14ac:dyDescent="0.2">
      <c r="A15" s="160" t="s">
        <v>216</v>
      </c>
      <c r="B15" s="161">
        <v>100</v>
      </c>
      <c r="C15" s="162">
        <v>6</v>
      </c>
      <c r="D15" s="69"/>
      <c r="E15" s="97"/>
      <c r="F15" s="97"/>
      <c r="G15" s="97"/>
      <c r="H15" s="97"/>
      <c r="I15" s="114"/>
    </row>
    <row r="16" spans="1:9" ht="16.7" customHeight="1" x14ac:dyDescent="0.2">
      <c r="A16" s="160" t="s">
        <v>217</v>
      </c>
      <c r="B16" s="161">
        <v>240</v>
      </c>
      <c r="C16" s="163">
        <v>6</v>
      </c>
      <c r="D16" s="69"/>
      <c r="E16" s="97"/>
      <c r="F16" s="97"/>
      <c r="G16" s="97"/>
      <c r="H16" s="97"/>
      <c r="I16" s="114"/>
    </row>
    <row r="17" spans="1:9" ht="16.7" customHeight="1" x14ac:dyDescent="0.2">
      <c r="A17" s="160" t="s">
        <v>218</v>
      </c>
      <c r="B17" s="161">
        <v>150</v>
      </c>
      <c r="C17" s="163">
        <v>6</v>
      </c>
      <c r="D17" s="69"/>
      <c r="E17" s="97"/>
      <c r="F17" s="97"/>
      <c r="G17" s="97"/>
      <c r="H17" s="97"/>
      <c r="I17" s="114"/>
    </row>
    <row r="18" spans="1:9" ht="16.7" customHeight="1" x14ac:dyDescent="0.2">
      <c r="A18" s="160" t="s">
        <v>219</v>
      </c>
      <c r="B18" s="161">
        <v>155</v>
      </c>
      <c r="C18" s="163">
        <v>6</v>
      </c>
      <c r="D18" s="69"/>
      <c r="E18" s="97"/>
      <c r="F18" s="97"/>
      <c r="G18" s="97"/>
      <c r="H18" s="97"/>
      <c r="I18" s="114"/>
    </row>
    <row r="19" spans="1:9" ht="24.2" customHeight="1" x14ac:dyDescent="0.2">
      <c r="A19" s="160" t="s">
        <v>220</v>
      </c>
      <c r="B19" s="161">
        <v>600</v>
      </c>
      <c r="C19" s="163">
        <v>6</v>
      </c>
      <c r="D19" s="69"/>
      <c r="E19" s="97"/>
      <c r="F19" s="97"/>
      <c r="G19" s="97"/>
      <c r="H19" s="97"/>
      <c r="I19" s="114"/>
    </row>
    <row r="20" spans="1:9" ht="14.1" customHeight="1" x14ac:dyDescent="0.2">
      <c r="A20" s="160" t="s">
        <v>221</v>
      </c>
      <c r="B20" s="161">
        <v>680</v>
      </c>
      <c r="C20" s="163">
        <v>6</v>
      </c>
      <c r="D20" s="69"/>
      <c r="E20" s="97"/>
      <c r="F20" s="97"/>
      <c r="G20" s="97"/>
      <c r="H20" s="97"/>
      <c r="I20" s="114"/>
    </row>
    <row r="21" spans="1:9" ht="16.7" customHeight="1" x14ac:dyDescent="0.2">
      <c r="A21" s="160" t="s">
        <v>222</v>
      </c>
      <c r="B21" s="164" t="s">
        <v>223</v>
      </c>
      <c r="C21" s="165">
        <v>6</v>
      </c>
      <c r="D21" s="166"/>
      <c r="E21" s="166"/>
      <c r="F21" s="166"/>
      <c r="G21" s="167"/>
      <c r="H21" s="166"/>
      <c r="I21" s="175"/>
    </row>
    <row r="22" spans="1:9" ht="16.7" customHeight="1" x14ac:dyDescent="0.2">
      <c r="A22" s="160" t="s">
        <v>224</v>
      </c>
      <c r="B22" s="161">
        <v>400</v>
      </c>
      <c r="C22" s="163">
        <v>6</v>
      </c>
      <c r="D22" s="69"/>
      <c r="E22" s="97"/>
      <c r="F22" s="97"/>
      <c r="G22" s="97"/>
      <c r="H22" s="97"/>
      <c r="I22" s="114"/>
    </row>
    <row r="23" spans="1:9" ht="24.2" customHeight="1" x14ac:dyDescent="0.2">
      <c r="A23" s="168" t="s">
        <v>225</v>
      </c>
      <c r="B23" s="161">
        <v>430</v>
      </c>
      <c r="C23" s="163">
        <v>7</v>
      </c>
      <c r="D23" s="97"/>
      <c r="E23" s="97"/>
      <c r="F23" s="97"/>
      <c r="G23" s="97"/>
      <c r="H23" s="97"/>
      <c r="I23" s="114"/>
    </row>
    <row r="24" spans="1:9" ht="16.7" customHeight="1" x14ac:dyDescent="0.2">
      <c r="A24" s="160" t="s">
        <v>226</v>
      </c>
      <c r="B24" s="161">
        <v>770</v>
      </c>
      <c r="C24" s="163">
        <v>6</v>
      </c>
      <c r="D24" s="69"/>
      <c r="E24" s="97"/>
      <c r="F24" s="97"/>
      <c r="G24" s="97"/>
      <c r="H24" s="97"/>
      <c r="I24" s="114"/>
    </row>
    <row r="25" spans="1:9" ht="24.2" customHeight="1" x14ac:dyDescent="0.2">
      <c r="A25" s="160" t="s">
        <v>227</v>
      </c>
      <c r="B25" s="164" t="s">
        <v>228</v>
      </c>
      <c r="C25" s="163">
        <v>6</v>
      </c>
      <c r="D25" s="69"/>
      <c r="E25" s="97"/>
      <c r="F25" s="97"/>
      <c r="G25" s="97"/>
      <c r="H25" s="97"/>
      <c r="I25" s="114"/>
    </row>
    <row r="26" spans="1:9" ht="16.7" customHeight="1" x14ac:dyDescent="0.2">
      <c r="A26" s="160" t="s">
        <v>229</v>
      </c>
      <c r="B26" s="161">
        <v>900</v>
      </c>
      <c r="C26" s="163">
        <v>8</v>
      </c>
      <c r="D26" s="69"/>
      <c r="E26" s="97"/>
      <c r="F26" s="97"/>
      <c r="G26" s="97"/>
      <c r="H26" s="97"/>
      <c r="I26" s="114"/>
    </row>
    <row r="27" spans="1:9" ht="16.7" customHeight="1" x14ac:dyDescent="0.2">
      <c r="A27" s="400" t="s">
        <v>230</v>
      </c>
      <c r="B27" s="400"/>
      <c r="C27" s="163">
        <v>9</v>
      </c>
      <c r="D27" s="69"/>
      <c r="E27" s="97"/>
      <c r="F27" s="97"/>
      <c r="G27" s="97"/>
      <c r="H27" s="97"/>
      <c r="I27" s="114"/>
    </row>
    <row r="28" spans="1:9" ht="16.7" customHeight="1" x14ac:dyDescent="0.2">
      <c r="A28" s="169" t="s">
        <v>136</v>
      </c>
      <c r="B28" s="170"/>
      <c r="C28" s="100"/>
      <c r="D28" s="171">
        <v>10</v>
      </c>
      <c r="E28" s="171">
        <v>10</v>
      </c>
      <c r="F28" s="171">
        <v>10</v>
      </c>
      <c r="G28" s="171">
        <v>10</v>
      </c>
      <c r="H28" s="171">
        <v>10</v>
      </c>
      <c r="I28" s="114"/>
    </row>
    <row r="29" spans="1:9" ht="16.7" customHeight="1" x14ac:dyDescent="0.2">
      <c r="A29" s="106"/>
      <c r="B29" s="106"/>
      <c r="C29" s="106"/>
      <c r="D29" s="127"/>
      <c r="E29" s="106"/>
      <c r="F29" s="106"/>
      <c r="G29" s="23"/>
      <c r="H29" s="23"/>
      <c r="I29" s="79"/>
    </row>
    <row r="30" spans="1:9" ht="16.7" customHeight="1" x14ac:dyDescent="0.2">
      <c r="A30" s="383" t="s">
        <v>231</v>
      </c>
      <c r="B30" s="383"/>
      <c r="C30" s="383"/>
      <c r="D30" s="383"/>
      <c r="E30" s="383"/>
      <c r="F30" s="383"/>
      <c r="G30" s="383"/>
      <c r="H30" s="383"/>
      <c r="I30" s="79"/>
    </row>
    <row r="31" spans="1:9" ht="16.7" customHeight="1" x14ac:dyDescent="0.2">
      <c r="A31" s="79"/>
      <c r="B31" s="79"/>
      <c r="C31" s="79"/>
      <c r="D31" s="122"/>
      <c r="E31" s="79"/>
      <c r="F31" s="79"/>
      <c r="G31" s="79"/>
      <c r="H31" s="79"/>
      <c r="I31" s="79"/>
    </row>
    <row r="32" spans="1:9" ht="16.7" customHeight="1" x14ac:dyDescent="0.2">
      <c r="A32" s="77" t="s">
        <v>63</v>
      </c>
      <c r="B32" s="379">
        <v>11</v>
      </c>
      <c r="C32" s="380"/>
      <c r="D32" s="380"/>
      <c r="E32" s="79"/>
      <c r="F32" s="79"/>
      <c r="G32" s="77" t="s">
        <v>64</v>
      </c>
      <c r="H32" s="76">
        <v>12</v>
      </c>
      <c r="I32" s="79"/>
    </row>
    <row r="33" spans="1:8" ht="16.7" customHeight="1" x14ac:dyDescent="0.2">
      <c r="A33" s="4"/>
      <c r="B33" s="23"/>
      <c r="C33" s="23"/>
      <c r="D33" s="23"/>
      <c r="E33" s="4"/>
      <c r="F33" s="4"/>
      <c r="G33" s="4"/>
      <c r="H33" s="23"/>
    </row>
    <row r="34" spans="1:8" ht="16.7" customHeight="1" x14ac:dyDescent="0.2"/>
    <row r="35" spans="1:8" ht="16.7" customHeight="1" x14ac:dyDescent="0.2"/>
    <row r="36" spans="1:8" ht="16.7" customHeight="1" x14ac:dyDescent="0.2"/>
    <row r="37" spans="1:8" ht="16.7" customHeight="1" x14ac:dyDescent="0.2"/>
    <row r="38" spans="1:8" ht="16.7" customHeight="1" x14ac:dyDescent="0.2"/>
    <row r="39" spans="1:8" ht="16.7" customHeight="1" x14ac:dyDescent="0.2"/>
    <row r="40" spans="1:8" ht="16.7" customHeight="1" x14ac:dyDescent="0.2"/>
  </sheetData>
  <mergeCells count="16">
    <mergeCell ref="A5:H5"/>
    <mergeCell ref="A3:H3"/>
    <mergeCell ref="A4:H4"/>
    <mergeCell ref="B8:D8"/>
    <mergeCell ref="B7:D7"/>
    <mergeCell ref="F7:G7"/>
    <mergeCell ref="F8:G8"/>
    <mergeCell ref="A27:B27"/>
    <mergeCell ref="B32:D32"/>
    <mergeCell ref="A30:H30"/>
    <mergeCell ref="H11:H14"/>
    <mergeCell ref="F11:F14"/>
    <mergeCell ref="D11:E12"/>
    <mergeCell ref="A11:A14"/>
    <mergeCell ref="B11:B14"/>
    <mergeCell ref="D13:E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0"/>
  <sheetViews>
    <sheetView showRuler="0" workbookViewId="0"/>
  </sheetViews>
  <sheetFormatPr defaultColWidth="13.140625" defaultRowHeight="12.75" x14ac:dyDescent="0.2"/>
  <cols>
    <col min="1" max="1" width="23.28515625" customWidth="1"/>
    <col min="2" max="2" width="2.42578125" customWidth="1"/>
    <col min="3" max="3" width="23.28515625" customWidth="1"/>
    <col min="4" max="4" width="2.42578125" customWidth="1"/>
    <col min="5" max="5" width="23.28515625" customWidth="1"/>
    <col min="6" max="6" width="2.42578125" customWidth="1"/>
    <col min="7" max="7" width="23.28515625" customWidth="1"/>
    <col min="8" max="8" width="2.42578125" customWidth="1"/>
    <col min="9" max="9" width="23.28515625" customWidth="1"/>
    <col min="10" max="10" width="2.42578125" customWidth="1"/>
    <col min="11" max="11" width="23.28515625" customWidth="1"/>
  </cols>
  <sheetData>
    <row r="1" spans="1:12" ht="13.35" customHeight="1" x14ac:dyDescent="0.2">
      <c r="A1" s="42" t="s">
        <v>232</v>
      </c>
      <c r="C1" s="75"/>
      <c r="D1" s="75"/>
      <c r="E1" s="75"/>
      <c r="F1" s="75"/>
      <c r="G1" s="75"/>
      <c r="H1" s="75"/>
      <c r="I1" s="75"/>
      <c r="J1" s="75"/>
      <c r="K1" s="3" t="s">
        <v>1</v>
      </c>
    </row>
    <row r="2" spans="1:12" ht="13.35" customHeight="1" x14ac:dyDescent="0.2">
      <c r="A2" s="42"/>
      <c r="C2" s="75"/>
      <c r="D2" s="75"/>
      <c r="E2" s="75"/>
      <c r="F2" s="75"/>
      <c r="G2" s="75"/>
      <c r="H2" s="75"/>
      <c r="I2" s="75"/>
      <c r="J2" s="75"/>
      <c r="K2" s="75"/>
    </row>
    <row r="3" spans="1:12" ht="13.35" customHeight="1" x14ac:dyDescent="0.2">
      <c r="A3" s="392" t="s">
        <v>2</v>
      </c>
      <c r="B3" s="392"/>
      <c r="C3" s="392"/>
      <c r="D3" s="392"/>
      <c r="E3" s="392"/>
      <c r="F3" s="392"/>
      <c r="G3" s="392"/>
      <c r="H3" s="392"/>
      <c r="I3" s="392"/>
      <c r="J3" s="392"/>
      <c r="K3" s="392"/>
      <c r="L3" s="44"/>
    </row>
    <row r="4" spans="1:12" ht="13.35" customHeight="1" x14ac:dyDescent="0.2">
      <c r="A4" s="392" t="s">
        <v>3</v>
      </c>
      <c r="B4" s="392"/>
      <c r="C4" s="392"/>
      <c r="D4" s="392"/>
      <c r="E4" s="392"/>
      <c r="F4" s="392"/>
      <c r="G4" s="392"/>
      <c r="H4" s="392"/>
      <c r="I4" s="392"/>
      <c r="J4" s="392"/>
      <c r="K4" s="392"/>
      <c r="L4" s="44"/>
    </row>
    <row r="5" spans="1:12" ht="17.45" customHeight="1" x14ac:dyDescent="0.25">
      <c r="A5" s="394" t="s">
        <v>233</v>
      </c>
      <c r="B5" s="394"/>
      <c r="C5" s="394"/>
      <c r="D5" s="394"/>
      <c r="E5" s="394"/>
      <c r="F5" s="394"/>
      <c r="G5" s="394"/>
      <c r="H5" s="394"/>
      <c r="I5" s="394"/>
      <c r="J5" s="394"/>
      <c r="K5" s="394"/>
      <c r="L5" s="45"/>
    </row>
    <row r="6" spans="1:12" ht="16.7" customHeight="1" x14ac:dyDescent="0.2">
      <c r="A6" s="66"/>
      <c r="C6" s="66"/>
      <c r="D6" s="66"/>
      <c r="E6" s="418" t="s">
        <v>234</v>
      </c>
      <c r="F6" s="418"/>
      <c r="G6" s="418"/>
      <c r="H6" s="418"/>
      <c r="I6" s="396" t="s">
        <v>5</v>
      </c>
      <c r="J6" s="396"/>
      <c r="K6" s="47">
        <v>1</v>
      </c>
    </row>
    <row r="7" spans="1:12" ht="30" customHeight="1" x14ac:dyDescent="0.2">
      <c r="A7" s="48" t="s">
        <v>7</v>
      </c>
      <c r="B7" s="416">
        <v>2</v>
      </c>
      <c r="C7" s="417"/>
      <c r="D7" s="417"/>
      <c r="E7" s="417"/>
      <c r="F7" s="417"/>
      <c r="G7" s="79"/>
      <c r="H7" s="79"/>
      <c r="I7" s="396" t="s">
        <v>6</v>
      </c>
      <c r="J7" s="396"/>
      <c r="K7" s="50">
        <v>3</v>
      </c>
    </row>
    <row r="8" spans="1:12" ht="30" customHeight="1" x14ac:dyDescent="0.2">
      <c r="A8" s="48"/>
      <c r="B8" s="118"/>
      <c r="C8" s="414"/>
      <c r="D8" s="414"/>
      <c r="E8" s="414"/>
      <c r="F8" s="415"/>
      <c r="G8" s="79"/>
      <c r="H8" s="79"/>
      <c r="I8" s="79"/>
      <c r="J8" s="46"/>
      <c r="K8" s="127"/>
    </row>
    <row r="9" spans="1:12" ht="13.35" customHeight="1" x14ac:dyDescent="0.2">
      <c r="A9" s="82"/>
      <c r="B9" s="82"/>
      <c r="C9" s="82"/>
      <c r="D9" s="82"/>
      <c r="E9" s="82"/>
      <c r="F9" s="82"/>
      <c r="G9" s="82"/>
      <c r="H9" s="82"/>
      <c r="I9" s="82"/>
      <c r="J9" s="82"/>
      <c r="K9" s="82"/>
    </row>
    <row r="10" spans="1:12" ht="13.35" customHeight="1" x14ac:dyDescent="0.2">
      <c r="A10" s="86"/>
      <c r="B10" s="86"/>
      <c r="C10" s="86"/>
      <c r="D10" s="86"/>
      <c r="E10" s="86"/>
      <c r="F10" s="86"/>
      <c r="G10" s="86"/>
      <c r="H10" s="86"/>
      <c r="I10" s="86"/>
      <c r="J10" s="86"/>
      <c r="K10" s="86"/>
    </row>
    <row r="11" spans="1:12" ht="13.35" customHeight="1" x14ac:dyDescent="0.2">
      <c r="A11" s="119" t="s">
        <v>98</v>
      </c>
      <c r="C11" s="119" t="s">
        <v>99</v>
      </c>
      <c r="D11" s="79"/>
      <c r="E11" s="119" t="s">
        <v>235</v>
      </c>
      <c r="F11" s="119" t="s">
        <v>236</v>
      </c>
      <c r="G11" s="119" t="s">
        <v>237</v>
      </c>
      <c r="H11" s="119" t="s">
        <v>238</v>
      </c>
      <c r="I11" s="119" t="s">
        <v>239</v>
      </c>
      <c r="J11" s="119" t="s">
        <v>240</v>
      </c>
      <c r="K11" s="119" t="s">
        <v>241</v>
      </c>
    </row>
    <row r="12" spans="1:12" ht="13.35" customHeight="1" x14ac:dyDescent="0.2">
      <c r="A12" s="66"/>
      <c r="C12" s="66"/>
      <c r="D12" s="66"/>
      <c r="E12" s="44"/>
      <c r="F12" s="66"/>
      <c r="G12" s="44"/>
      <c r="H12" s="66"/>
      <c r="I12" s="66"/>
      <c r="J12" s="66"/>
      <c r="K12" s="66"/>
    </row>
    <row r="13" spans="1:12" ht="34.15" customHeight="1" x14ac:dyDescent="0.2">
      <c r="A13" s="52" t="s">
        <v>242</v>
      </c>
      <c r="C13" s="52" t="s">
        <v>243</v>
      </c>
      <c r="D13" s="66"/>
      <c r="E13" s="52" t="s">
        <v>244</v>
      </c>
      <c r="F13" s="66"/>
      <c r="G13" s="52" t="s">
        <v>245</v>
      </c>
      <c r="H13" s="66"/>
      <c r="I13" s="52" t="s">
        <v>246</v>
      </c>
      <c r="J13" s="66"/>
      <c r="K13" s="52" t="s">
        <v>247</v>
      </c>
    </row>
    <row r="14" spans="1:12" ht="24.2" customHeight="1" x14ac:dyDescent="0.2">
      <c r="A14" s="50">
        <v>4</v>
      </c>
      <c r="C14" s="50">
        <v>4</v>
      </c>
      <c r="D14" s="136"/>
      <c r="E14" s="50">
        <v>4</v>
      </c>
      <c r="F14" s="136"/>
      <c r="G14" s="50">
        <v>4</v>
      </c>
      <c r="H14" s="136"/>
      <c r="I14" s="50">
        <v>4</v>
      </c>
      <c r="J14" s="136"/>
      <c r="K14" s="50">
        <v>4</v>
      </c>
    </row>
    <row r="15" spans="1:12" ht="24.2" customHeight="1" x14ac:dyDescent="0.2">
      <c r="A15" s="51"/>
      <c r="C15" s="51"/>
      <c r="D15" s="79"/>
      <c r="E15" s="139"/>
      <c r="F15" s="79"/>
      <c r="G15" s="139"/>
      <c r="H15" s="79"/>
      <c r="I15" s="139"/>
      <c r="J15" s="79"/>
      <c r="K15" s="176">
        <v>0</v>
      </c>
    </row>
    <row r="16" spans="1:12" ht="24.2" customHeight="1" x14ac:dyDescent="0.2">
      <c r="A16" s="51"/>
      <c r="C16" s="51"/>
      <c r="D16" s="79"/>
      <c r="E16" s="139"/>
      <c r="F16" s="79"/>
      <c r="G16" s="139"/>
      <c r="H16" s="79"/>
      <c r="I16" s="139"/>
      <c r="J16" s="79"/>
      <c r="K16" s="176">
        <v>0</v>
      </c>
    </row>
    <row r="17" spans="1:11" ht="24.2" customHeight="1" x14ac:dyDescent="0.2">
      <c r="A17" s="51"/>
      <c r="C17" s="51"/>
      <c r="D17" s="79"/>
      <c r="E17" s="139"/>
      <c r="F17" s="79"/>
      <c r="G17" s="139"/>
      <c r="H17" s="79"/>
      <c r="I17" s="139"/>
      <c r="J17" s="79"/>
      <c r="K17" s="176">
        <v>0</v>
      </c>
    </row>
    <row r="18" spans="1:11" ht="24.2" customHeight="1" x14ac:dyDescent="0.2">
      <c r="A18" s="51"/>
      <c r="C18" s="51"/>
      <c r="D18" s="79"/>
      <c r="E18" s="139"/>
      <c r="F18" s="79"/>
      <c r="G18" s="139"/>
      <c r="H18" s="79"/>
      <c r="I18" s="139"/>
      <c r="J18" s="79"/>
      <c r="K18" s="176">
        <v>0</v>
      </c>
    </row>
    <row r="19" spans="1:11" ht="24.2" customHeight="1" x14ac:dyDescent="0.2">
      <c r="A19" s="51"/>
      <c r="C19" s="51"/>
      <c r="D19" s="79"/>
      <c r="E19" s="139"/>
      <c r="F19" s="79"/>
      <c r="G19" s="139"/>
      <c r="H19" s="79"/>
      <c r="I19" s="139"/>
      <c r="J19" s="79"/>
      <c r="K19" s="176">
        <v>0</v>
      </c>
    </row>
    <row r="20" spans="1:11" ht="24.2" customHeight="1" x14ac:dyDescent="0.2">
      <c r="A20" s="51"/>
      <c r="C20" s="51"/>
      <c r="D20" s="79"/>
      <c r="E20" s="139"/>
      <c r="F20" s="79"/>
      <c r="G20" s="139"/>
      <c r="H20" s="79"/>
      <c r="I20" s="139"/>
      <c r="J20" s="79"/>
      <c r="K20" s="176">
        <v>0</v>
      </c>
    </row>
    <row r="21" spans="1:11" ht="24.2" customHeight="1" x14ac:dyDescent="0.2">
      <c r="A21" s="51"/>
      <c r="C21" s="51"/>
      <c r="D21" s="79"/>
      <c r="E21" s="139"/>
      <c r="F21" s="79"/>
      <c r="G21" s="139"/>
      <c r="H21" s="79"/>
      <c r="I21" s="139"/>
      <c r="J21" s="79"/>
      <c r="K21" s="176">
        <v>0</v>
      </c>
    </row>
    <row r="22" spans="1:11" ht="24.2" customHeight="1" x14ac:dyDescent="0.2">
      <c r="A22" s="51"/>
      <c r="C22" s="51"/>
      <c r="D22" s="79"/>
      <c r="E22" s="139"/>
      <c r="F22" s="79"/>
      <c r="G22" s="139"/>
      <c r="H22" s="79"/>
      <c r="I22" s="139"/>
      <c r="J22" s="79"/>
      <c r="K22" s="176">
        <v>0</v>
      </c>
    </row>
    <row r="23" spans="1:11" ht="24.2" customHeight="1" x14ac:dyDescent="0.2">
      <c r="A23" s="51"/>
      <c r="C23" s="51"/>
      <c r="D23" s="79"/>
      <c r="E23" s="139"/>
      <c r="F23" s="79"/>
      <c r="G23" s="139"/>
      <c r="H23" s="79"/>
      <c r="I23" s="139"/>
      <c r="J23" s="79"/>
      <c r="K23" s="176">
        <v>0</v>
      </c>
    </row>
    <row r="24" spans="1:11" ht="24.2" customHeight="1" x14ac:dyDescent="0.2">
      <c r="A24" s="51"/>
      <c r="C24" s="51"/>
      <c r="D24" s="79"/>
      <c r="E24" s="139"/>
      <c r="F24" s="79"/>
      <c r="G24" s="139"/>
      <c r="H24" s="79"/>
      <c r="I24" s="139"/>
      <c r="J24" s="79"/>
      <c r="K24" s="176">
        <v>0</v>
      </c>
    </row>
    <row r="25" spans="1:11" ht="24.2" customHeight="1" x14ac:dyDescent="0.2">
      <c r="A25" s="51"/>
      <c r="C25" s="51"/>
      <c r="D25" s="79"/>
      <c r="E25" s="139"/>
      <c r="F25" s="79"/>
      <c r="G25" s="139"/>
      <c r="H25" s="79"/>
      <c r="I25" s="139"/>
      <c r="J25" s="79"/>
      <c r="K25" s="176">
        <v>0</v>
      </c>
    </row>
    <row r="26" spans="1:11" ht="24.2" customHeight="1" x14ac:dyDescent="0.2">
      <c r="A26" s="106"/>
      <c r="C26" s="106"/>
      <c r="D26" s="79"/>
      <c r="E26" s="106"/>
      <c r="F26" s="79"/>
      <c r="G26" s="106"/>
      <c r="H26" s="79"/>
      <c r="I26" s="134"/>
      <c r="J26" s="79"/>
      <c r="K26" s="142">
        <v>5</v>
      </c>
    </row>
    <row r="27" spans="1:11" ht="13.35" customHeight="1" x14ac:dyDescent="0.2">
      <c r="A27" s="79"/>
      <c r="C27" s="79"/>
      <c r="D27" s="79"/>
      <c r="E27" s="79"/>
      <c r="F27" s="79"/>
      <c r="G27" s="79"/>
      <c r="H27" s="79"/>
      <c r="I27" s="79"/>
      <c r="J27" s="79"/>
      <c r="K27" s="86"/>
    </row>
    <row r="28" spans="1:11" ht="30" customHeight="1" x14ac:dyDescent="0.2">
      <c r="A28" s="75" t="s">
        <v>63</v>
      </c>
      <c r="C28" s="379">
        <v>6</v>
      </c>
      <c r="D28" s="380"/>
      <c r="E28" s="380"/>
      <c r="F28" s="413"/>
      <c r="G28" s="79"/>
      <c r="H28" s="79"/>
      <c r="I28" s="377" t="s">
        <v>64</v>
      </c>
      <c r="J28" s="377"/>
      <c r="K28" s="76">
        <v>7</v>
      </c>
    </row>
    <row r="29" spans="1:11" ht="15" customHeight="1" x14ac:dyDescent="0.2">
      <c r="C29" s="23"/>
      <c r="D29" s="23"/>
      <c r="E29" s="23"/>
      <c r="K29" s="23"/>
    </row>
    <row r="30" spans="1:11" ht="15" customHeight="1" x14ac:dyDescent="0.2"/>
    <row r="31" spans="1:11" ht="15" customHeight="1" x14ac:dyDescent="0.2"/>
    <row r="32" spans="1: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sheetData>
  <mergeCells count="10">
    <mergeCell ref="A3:K3"/>
    <mergeCell ref="I6:J6"/>
    <mergeCell ref="I7:J7"/>
    <mergeCell ref="C28:F28"/>
    <mergeCell ref="I28:J28"/>
    <mergeCell ref="C8:F8"/>
    <mergeCell ref="B7:F7"/>
    <mergeCell ref="A5:K5"/>
    <mergeCell ref="E6:H6"/>
    <mergeCell ref="A4:K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1"/>
  <sheetViews>
    <sheetView showRuler="0" workbookViewId="0"/>
  </sheetViews>
  <sheetFormatPr defaultColWidth="13.140625" defaultRowHeight="12.75" x14ac:dyDescent="0.2"/>
  <cols>
    <col min="1" max="2" width="9.85546875" customWidth="1"/>
    <col min="3" max="3" width="14.85546875" customWidth="1"/>
    <col min="4" max="4" width="2.42578125" customWidth="1"/>
    <col min="5" max="5" width="12.85546875" customWidth="1"/>
    <col min="6" max="6" width="2.42578125" customWidth="1"/>
    <col min="7" max="8" width="9.85546875" customWidth="1"/>
    <col min="9" max="9" width="14.85546875" customWidth="1"/>
    <col min="10" max="10" width="2.42578125" customWidth="1"/>
    <col min="11" max="11" width="12.85546875" customWidth="1"/>
  </cols>
  <sheetData>
    <row r="1" spans="1:11" ht="13.35" customHeight="1" x14ac:dyDescent="0.2">
      <c r="A1" s="42" t="s">
        <v>248</v>
      </c>
      <c r="B1" s="42"/>
      <c r="C1" s="42"/>
      <c r="D1" s="1"/>
      <c r="K1" s="3" t="s">
        <v>1</v>
      </c>
    </row>
    <row r="2" spans="1:11" ht="13.35" customHeight="1" x14ac:dyDescent="0.2">
      <c r="A2" s="397" t="s">
        <v>2</v>
      </c>
      <c r="B2" s="397"/>
      <c r="C2" s="397"/>
      <c r="D2" s="397"/>
      <c r="E2" s="397"/>
      <c r="F2" s="397"/>
      <c r="G2" s="397"/>
      <c r="H2" s="397"/>
      <c r="I2" s="397"/>
      <c r="J2" s="397"/>
      <c r="K2" s="397"/>
    </row>
    <row r="3" spans="1:11" ht="13.35" customHeight="1" x14ac:dyDescent="0.2">
      <c r="A3" s="397" t="s">
        <v>203</v>
      </c>
      <c r="B3" s="397"/>
      <c r="C3" s="397"/>
      <c r="D3" s="397"/>
      <c r="E3" s="397"/>
      <c r="F3" s="397"/>
      <c r="G3" s="397"/>
      <c r="H3" s="397"/>
      <c r="I3" s="397"/>
      <c r="J3" s="397"/>
      <c r="K3" s="397"/>
    </row>
    <row r="4" spans="1:11" ht="17.45" customHeight="1" x14ac:dyDescent="0.25">
      <c r="A4" s="394" t="s">
        <v>249</v>
      </c>
      <c r="B4" s="394"/>
      <c r="C4" s="394"/>
      <c r="D4" s="394"/>
      <c r="E4" s="394"/>
      <c r="F4" s="394"/>
      <c r="G4" s="394"/>
      <c r="H4" s="394"/>
      <c r="I4" s="394"/>
      <c r="J4" s="394"/>
      <c r="K4" s="394"/>
    </row>
    <row r="5" spans="1:11" ht="16.7" customHeight="1" x14ac:dyDescent="0.2">
      <c r="A5" s="79"/>
      <c r="B5" s="79"/>
      <c r="C5" s="79"/>
      <c r="D5" s="79"/>
      <c r="E5" s="79"/>
      <c r="F5" s="79"/>
      <c r="G5" s="79"/>
      <c r="H5" s="396" t="s">
        <v>5</v>
      </c>
      <c r="I5" s="396"/>
      <c r="J5" s="396"/>
      <c r="K5" s="76">
        <v>1</v>
      </c>
    </row>
    <row r="6" spans="1:11" ht="30" customHeight="1" x14ac:dyDescent="0.2">
      <c r="A6" s="388" t="s">
        <v>7</v>
      </c>
      <c r="B6" s="388"/>
      <c r="C6" s="379">
        <v>2</v>
      </c>
      <c r="D6" s="380"/>
      <c r="E6" s="380"/>
      <c r="F6" s="380"/>
      <c r="G6" s="380"/>
      <c r="H6" s="396" t="s">
        <v>6</v>
      </c>
      <c r="I6" s="396"/>
      <c r="J6" s="396"/>
      <c r="K6" s="50">
        <v>3</v>
      </c>
    </row>
    <row r="7" spans="1:11" ht="30" customHeight="1" x14ac:dyDescent="0.2">
      <c r="A7" s="388" t="s">
        <v>96</v>
      </c>
      <c r="B7" s="388"/>
      <c r="C7" s="398">
        <v>4</v>
      </c>
      <c r="D7" s="393"/>
      <c r="E7" s="393"/>
      <c r="F7" s="393"/>
      <c r="G7" s="393"/>
      <c r="H7" s="396" t="s">
        <v>97</v>
      </c>
      <c r="I7" s="396"/>
      <c r="J7" s="396"/>
      <c r="K7" s="50">
        <v>5</v>
      </c>
    </row>
    <row r="8" spans="1:11" ht="13.35" customHeight="1" x14ac:dyDescent="0.2">
      <c r="A8" s="179"/>
      <c r="B8" s="179"/>
      <c r="C8" s="180"/>
      <c r="D8" s="81"/>
      <c r="E8" s="123"/>
      <c r="F8" s="123"/>
      <c r="G8" s="123"/>
      <c r="H8" s="82"/>
      <c r="I8" s="82"/>
      <c r="J8" s="132"/>
      <c r="K8" s="81"/>
    </row>
    <row r="9" spans="1:11" ht="13.35" customHeight="1" x14ac:dyDescent="0.2">
      <c r="A9" s="86"/>
      <c r="B9" s="86"/>
      <c r="C9" s="86"/>
      <c r="D9" s="133"/>
      <c r="E9" s="86"/>
      <c r="F9" s="86"/>
      <c r="G9" s="86"/>
      <c r="H9" s="86"/>
      <c r="I9" s="86"/>
      <c r="J9" s="133"/>
      <c r="K9" s="86"/>
    </row>
    <row r="10" spans="1:11" ht="13.35" customHeight="1" x14ac:dyDescent="0.2">
      <c r="A10" s="392" t="s">
        <v>250</v>
      </c>
      <c r="B10" s="392"/>
      <c r="C10" s="392"/>
      <c r="D10" s="119"/>
      <c r="E10" s="392" t="s">
        <v>251</v>
      </c>
      <c r="F10" s="79"/>
      <c r="G10" s="392" t="s">
        <v>252</v>
      </c>
      <c r="H10" s="392"/>
      <c r="I10" s="392"/>
      <c r="J10" s="119"/>
      <c r="K10" s="392" t="s">
        <v>251</v>
      </c>
    </row>
    <row r="11" spans="1:11" ht="13.35" customHeight="1" x14ac:dyDescent="0.2">
      <c r="A11" s="52" t="s">
        <v>253</v>
      </c>
      <c r="B11" s="52" t="s">
        <v>254</v>
      </c>
      <c r="C11" s="52" t="s">
        <v>255</v>
      </c>
      <c r="D11" s="119"/>
      <c r="E11" s="419"/>
      <c r="F11" s="119"/>
      <c r="G11" s="52" t="s">
        <v>253</v>
      </c>
      <c r="H11" s="52" t="s">
        <v>254</v>
      </c>
      <c r="I11" s="52" t="s">
        <v>255</v>
      </c>
      <c r="J11" s="119"/>
      <c r="K11" s="419"/>
    </row>
    <row r="12" spans="1:11" ht="19.149999999999999" customHeight="1" x14ac:dyDescent="0.2">
      <c r="A12" s="50">
        <v>6</v>
      </c>
      <c r="B12" s="50">
        <v>7</v>
      </c>
      <c r="C12" s="50">
        <v>8</v>
      </c>
      <c r="D12" s="44" t="s">
        <v>140</v>
      </c>
      <c r="E12" s="50">
        <v>9</v>
      </c>
      <c r="F12" s="122"/>
      <c r="G12" s="50">
        <v>10</v>
      </c>
      <c r="H12" s="50">
        <v>11</v>
      </c>
      <c r="I12" s="50">
        <v>12</v>
      </c>
      <c r="J12" s="44" t="s">
        <v>140</v>
      </c>
      <c r="K12" s="50">
        <v>13</v>
      </c>
    </row>
    <row r="13" spans="1:11" ht="18.2" customHeight="1" x14ac:dyDescent="0.2">
      <c r="A13" s="177"/>
      <c r="B13" s="177"/>
      <c r="C13" s="177"/>
      <c r="D13" s="44"/>
      <c r="E13" s="169"/>
      <c r="F13" s="66"/>
      <c r="G13" s="177"/>
      <c r="H13" s="177"/>
      <c r="I13" s="177"/>
      <c r="J13" s="44"/>
      <c r="K13" s="169"/>
    </row>
    <row r="14" spans="1:11" ht="18.2" customHeight="1" x14ac:dyDescent="0.2">
      <c r="A14" s="177"/>
      <c r="B14" s="177"/>
      <c r="C14" s="177"/>
      <c r="D14" s="44"/>
      <c r="E14" s="169"/>
      <c r="F14" s="66"/>
      <c r="G14" s="177"/>
      <c r="H14" s="177"/>
      <c r="I14" s="177"/>
      <c r="J14" s="44"/>
      <c r="K14" s="169"/>
    </row>
    <row r="15" spans="1:11" ht="18.2" customHeight="1" x14ac:dyDescent="0.2">
      <c r="A15" s="177"/>
      <c r="B15" s="177"/>
      <c r="C15" s="177"/>
      <c r="D15" s="44"/>
      <c r="E15" s="169"/>
      <c r="F15" s="66"/>
      <c r="G15" s="177"/>
      <c r="H15" s="177"/>
      <c r="I15" s="177"/>
      <c r="J15" s="44"/>
      <c r="K15" s="169"/>
    </row>
    <row r="16" spans="1:11" ht="18.2" customHeight="1" x14ac:dyDescent="0.2">
      <c r="A16" s="177"/>
      <c r="B16" s="177"/>
      <c r="C16" s="177"/>
      <c r="D16" s="44"/>
      <c r="E16" s="169"/>
      <c r="F16" s="66"/>
      <c r="G16" s="177"/>
      <c r="H16" s="177"/>
      <c r="I16" s="177"/>
      <c r="J16" s="44"/>
      <c r="K16" s="169"/>
    </row>
    <row r="17" spans="1:11" ht="18.2" customHeight="1" x14ac:dyDescent="0.2">
      <c r="A17" s="177"/>
      <c r="B17" s="177"/>
      <c r="C17" s="177"/>
      <c r="D17" s="44"/>
      <c r="E17" s="169"/>
      <c r="F17" s="66"/>
      <c r="G17" s="177"/>
      <c r="H17" s="177"/>
      <c r="I17" s="177"/>
      <c r="J17" s="44"/>
      <c r="K17" s="169"/>
    </row>
    <row r="18" spans="1:11" ht="18.2" customHeight="1" x14ac:dyDescent="0.2">
      <c r="A18" s="177"/>
      <c r="B18" s="177"/>
      <c r="C18" s="177"/>
      <c r="D18" s="44"/>
      <c r="E18" s="169"/>
      <c r="F18" s="66"/>
      <c r="G18" s="177"/>
      <c r="H18" s="177"/>
      <c r="I18" s="177"/>
      <c r="J18" s="44"/>
      <c r="K18" s="169"/>
    </row>
    <row r="19" spans="1:11" ht="18.2" customHeight="1" x14ac:dyDescent="0.2">
      <c r="A19" s="177"/>
      <c r="B19" s="177"/>
      <c r="C19" s="177"/>
      <c r="D19" s="44"/>
      <c r="E19" s="169"/>
      <c r="F19" s="66"/>
      <c r="G19" s="177"/>
      <c r="H19" s="177"/>
      <c r="I19" s="177"/>
      <c r="J19" s="44"/>
      <c r="K19" s="169"/>
    </row>
    <row r="20" spans="1:11" ht="18.2" customHeight="1" x14ac:dyDescent="0.2">
      <c r="A20" s="177"/>
      <c r="B20" s="177"/>
      <c r="C20" s="177"/>
      <c r="D20" s="44"/>
      <c r="E20" s="169"/>
      <c r="F20" s="66"/>
      <c r="G20" s="169"/>
      <c r="H20" s="169"/>
      <c r="I20" s="169"/>
      <c r="J20" s="44"/>
      <c r="K20" s="169"/>
    </row>
    <row r="21" spans="1:11" ht="18.2" customHeight="1" x14ac:dyDescent="0.2">
      <c r="A21" s="177"/>
      <c r="B21" s="177"/>
      <c r="C21" s="177"/>
      <c r="D21" s="44"/>
      <c r="E21" s="169"/>
      <c r="F21" s="66"/>
      <c r="G21" s="169"/>
      <c r="H21" s="169"/>
      <c r="I21" s="169"/>
      <c r="J21" s="44"/>
      <c r="K21" s="169"/>
    </row>
    <row r="22" spans="1:11" ht="18.2" customHeight="1" x14ac:dyDescent="0.2">
      <c r="A22" s="177"/>
      <c r="B22" s="177"/>
      <c r="C22" s="177"/>
      <c r="D22" s="44"/>
      <c r="E22" s="169"/>
      <c r="F22" s="66"/>
      <c r="G22" s="169"/>
      <c r="H22" s="169"/>
      <c r="I22" s="169"/>
      <c r="J22" s="44"/>
      <c r="K22" s="169"/>
    </row>
    <row r="23" spans="1:11" ht="18.2" customHeight="1" x14ac:dyDescent="0.2">
      <c r="A23" s="177"/>
      <c r="B23" s="177"/>
      <c r="C23" s="177"/>
      <c r="D23" s="44"/>
      <c r="E23" s="169"/>
      <c r="F23" s="66"/>
      <c r="G23" s="169"/>
      <c r="H23" s="169"/>
      <c r="I23" s="169"/>
      <c r="J23" s="44"/>
      <c r="K23" s="169"/>
    </row>
    <row r="24" spans="1:11" ht="18.2" customHeight="1" x14ac:dyDescent="0.2">
      <c r="A24" s="177"/>
      <c r="B24" s="177"/>
      <c r="C24" s="177"/>
      <c r="D24" s="44"/>
      <c r="E24" s="169"/>
      <c r="F24" s="66"/>
      <c r="G24" s="169"/>
      <c r="H24" s="169"/>
      <c r="I24" s="169"/>
      <c r="J24" s="44"/>
      <c r="K24" s="169"/>
    </row>
    <row r="25" spans="1:11" ht="18.2" customHeight="1" x14ac:dyDescent="0.2">
      <c r="A25" s="177"/>
      <c r="B25" s="177"/>
      <c r="C25" s="177"/>
      <c r="D25" s="44"/>
      <c r="E25" s="169"/>
      <c r="F25" s="66"/>
      <c r="G25" s="169"/>
      <c r="H25" s="169"/>
      <c r="I25" s="169"/>
      <c r="J25" s="44"/>
      <c r="K25" s="169"/>
    </row>
    <row r="26" spans="1:11" ht="18.2" customHeight="1" x14ac:dyDescent="0.2">
      <c r="A26" s="177"/>
      <c r="B26" s="177"/>
      <c r="C26" s="177"/>
      <c r="D26" s="44"/>
      <c r="E26" s="169"/>
      <c r="F26" s="66"/>
      <c r="G26" s="169"/>
      <c r="H26" s="169"/>
      <c r="I26" s="169"/>
      <c r="J26" s="44"/>
      <c r="K26" s="169"/>
    </row>
    <row r="27" spans="1:11" ht="18.2" customHeight="1" x14ac:dyDescent="0.2">
      <c r="A27" s="177"/>
      <c r="B27" s="177"/>
      <c r="C27" s="177"/>
      <c r="D27" s="44"/>
      <c r="E27" s="169"/>
      <c r="F27" s="66"/>
      <c r="G27" s="169"/>
      <c r="H27" s="169"/>
      <c r="I27" s="169"/>
      <c r="J27" s="44"/>
      <c r="K27" s="169"/>
    </row>
    <row r="28" spans="1:11" ht="18.2" customHeight="1" x14ac:dyDescent="0.2">
      <c r="A28" s="177"/>
      <c r="B28" s="177"/>
      <c r="C28" s="177"/>
      <c r="D28" s="44"/>
      <c r="E28" s="169"/>
      <c r="F28" s="66"/>
      <c r="G28" s="169"/>
      <c r="H28" s="169"/>
      <c r="I28" s="169"/>
      <c r="J28" s="44"/>
      <c r="K28" s="169"/>
    </row>
    <row r="29" spans="1:11" ht="18.2" customHeight="1" x14ac:dyDescent="0.2">
      <c r="A29" s="177"/>
      <c r="B29" s="177"/>
      <c r="C29" s="177"/>
      <c r="D29" s="44"/>
      <c r="E29" s="169"/>
      <c r="F29" s="66"/>
      <c r="G29" s="169"/>
      <c r="H29" s="169"/>
      <c r="I29" s="169"/>
      <c r="J29" s="44"/>
      <c r="K29" s="169"/>
    </row>
    <row r="30" spans="1:11" ht="18.2" customHeight="1" x14ac:dyDescent="0.2">
      <c r="A30" s="177"/>
      <c r="B30" s="177"/>
      <c r="C30" s="177"/>
      <c r="D30" s="44"/>
      <c r="E30" s="169"/>
      <c r="F30" s="66"/>
      <c r="G30" s="169"/>
      <c r="H30" s="169"/>
      <c r="I30" s="169"/>
      <c r="J30" s="44"/>
      <c r="K30" s="169"/>
    </row>
    <row r="31" spans="1:11" ht="18.2" customHeight="1" x14ac:dyDescent="0.2">
      <c r="A31" s="177"/>
      <c r="B31" s="177"/>
      <c r="C31" s="177"/>
      <c r="D31" s="44"/>
      <c r="E31" s="169"/>
      <c r="F31" s="66"/>
      <c r="G31" s="169"/>
      <c r="H31" s="169"/>
      <c r="I31" s="169"/>
      <c r="J31" s="44"/>
      <c r="K31" s="169"/>
    </row>
    <row r="32" spans="1:11" ht="18.2" customHeight="1" x14ac:dyDescent="0.2">
      <c r="A32" s="177"/>
      <c r="B32" s="177"/>
      <c r="C32" s="177"/>
      <c r="D32" s="44"/>
      <c r="E32" s="169"/>
      <c r="F32" s="66"/>
      <c r="G32" s="169"/>
      <c r="H32" s="169"/>
      <c r="I32" s="169"/>
      <c r="J32" s="44"/>
      <c r="K32" s="169"/>
    </row>
    <row r="33" spans="1:11" ht="18.2" customHeight="1" x14ac:dyDescent="0.2">
      <c r="A33" s="177"/>
      <c r="B33" s="177"/>
      <c r="C33" s="177"/>
      <c r="D33" s="44"/>
      <c r="E33" s="169"/>
      <c r="F33" s="66"/>
      <c r="G33" s="169"/>
      <c r="H33" s="169"/>
      <c r="I33" s="169"/>
      <c r="J33" s="44"/>
      <c r="K33" s="169"/>
    </row>
    <row r="34" spans="1:11" ht="18.2" customHeight="1" x14ac:dyDescent="0.2">
      <c r="A34" s="177"/>
      <c r="B34" s="177"/>
      <c r="C34" s="177"/>
      <c r="D34" s="44"/>
      <c r="E34" s="169"/>
      <c r="F34" s="66"/>
      <c r="G34" s="169"/>
      <c r="H34" s="169"/>
      <c r="I34" s="169"/>
      <c r="J34" s="44"/>
      <c r="K34" s="169"/>
    </row>
    <row r="35" spans="1:11" ht="18.2" customHeight="1" x14ac:dyDescent="0.2">
      <c r="A35" s="177"/>
      <c r="B35" s="177"/>
      <c r="C35" s="177"/>
      <c r="D35" s="44"/>
      <c r="E35" s="169"/>
      <c r="F35" s="66"/>
      <c r="G35" s="169"/>
      <c r="H35" s="169"/>
      <c r="I35" s="169"/>
      <c r="J35" s="44"/>
      <c r="K35" s="169"/>
    </row>
    <row r="36" spans="1:11" ht="18.2" customHeight="1" x14ac:dyDescent="0.2">
      <c r="A36" s="177"/>
      <c r="B36" s="177"/>
      <c r="C36" s="177"/>
      <c r="D36" s="44"/>
      <c r="E36" s="169"/>
      <c r="F36" s="66"/>
      <c r="G36" s="169"/>
      <c r="H36" s="169"/>
      <c r="I36" s="169"/>
      <c r="J36" s="44"/>
      <c r="K36" s="169"/>
    </row>
    <row r="37" spans="1:11" ht="18.2" customHeight="1" x14ac:dyDescent="0.2">
      <c r="A37" s="177"/>
      <c r="B37" s="177"/>
      <c r="C37" s="177"/>
      <c r="D37" s="44"/>
      <c r="E37" s="169"/>
      <c r="F37" s="66"/>
      <c r="G37" s="169"/>
      <c r="H37" s="169"/>
      <c r="I37" s="169"/>
      <c r="J37" s="44"/>
      <c r="K37" s="169"/>
    </row>
    <row r="38" spans="1:11" ht="18.2" customHeight="1" x14ac:dyDescent="0.2">
      <c r="A38" s="118"/>
      <c r="B38" s="178"/>
      <c r="C38" s="178" t="s">
        <v>136</v>
      </c>
      <c r="D38" s="44" t="s">
        <v>140</v>
      </c>
      <c r="E38" s="142">
        <v>14</v>
      </c>
      <c r="F38" s="79"/>
      <c r="G38" s="106"/>
      <c r="H38" s="106"/>
      <c r="I38" s="178" t="s">
        <v>136</v>
      </c>
      <c r="J38" s="44" t="s">
        <v>140</v>
      </c>
      <c r="K38" s="142">
        <v>15</v>
      </c>
    </row>
    <row r="39" spans="1:11" ht="13.35" customHeight="1" x14ac:dyDescent="0.2">
      <c r="A39" s="79"/>
      <c r="B39" s="79"/>
      <c r="C39" s="79"/>
      <c r="D39" s="44"/>
      <c r="E39" s="181"/>
      <c r="F39" s="79"/>
      <c r="G39" s="79"/>
      <c r="H39" s="79"/>
      <c r="I39" s="46"/>
      <c r="J39" s="44"/>
      <c r="K39" s="181"/>
    </row>
    <row r="40" spans="1:11" ht="13.35" customHeight="1" x14ac:dyDescent="0.2">
      <c r="A40" s="79"/>
      <c r="B40" s="79"/>
      <c r="C40" s="79"/>
      <c r="D40" s="44"/>
      <c r="E40" s="44"/>
      <c r="F40" s="79"/>
      <c r="G40" s="79"/>
      <c r="H40" s="79"/>
      <c r="I40" s="46"/>
      <c r="J40" s="44"/>
      <c r="K40" s="44"/>
    </row>
    <row r="41" spans="1:11" ht="13.35" customHeight="1" x14ac:dyDescent="0.2">
      <c r="A41" s="79"/>
      <c r="B41" s="79"/>
      <c r="C41" s="79"/>
      <c r="D41" s="44"/>
      <c r="E41" s="44"/>
      <c r="F41" s="79"/>
      <c r="G41" s="79"/>
      <c r="H41" s="79"/>
      <c r="I41" s="46"/>
      <c r="J41" s="44"/>
      <c r="K41" s="44"/>
    </row>
    <row r="42" spans="1:11" ht="13.35" customHeight="1" x14ac:dyDescent="0.2">
      <c r="A42" s="79"/>
      <c r="B42" s="79"/>
      <c r="C42" s="79"/>
      <c r="D42" s="119"/>
      <c r="E42" s="148"/>
      <c r="F42" s="79"/>
      <c r="G42" s="79"/>
      <c r="H42" s="79"/>
      <c r="I42" s="46"/>
      <c r="J42" s="119"/>
      <c r="K42" s="148"/>
    </row>
    <row r="43" spans="1:11" ht="30" customHeight="1" x14ac:dyDescent="0.2">
      <c r="A43" s="378" t="s">
        <v>63</v>
      </c>
      <c r="B43" s="378"/>
      <c r="C43" s="75"/>
      <c r="D43" s="379">
        <v>16</v>
      </c>
      <c r="E43" s="380"/>
      <c r="F43" s="380"/>
      <c r="G43" s="380"/>
      <c r="H43" s="380"/>
      <c r="I43" s="377" t="s">
        <v>64</v>
      </c>
      <c r="J43" s="377"/>
      <c r="K43" s="76">
        <v>17</v>
      </c>
    </row>
    <row r="44" spans="1:11" ht="15" customHeight="1" x14ac:dyDescent="0.2">
      <c r="D44" s="23"/>
      <c r="E44" s="23"/>
      <c r="F44" s="23"/>
      <c r="G44" s="23"/>
      <c r="H44" s="23"/>
      <c r="K44" s="23"/>
    </row>
    <row r="45" spans="1:11" ht="15" customHeight="1" x14ac:dyDescent="0.2"/>
    <row r="46" spans="1:11" ht="15" customHeight="1" x14ac:dyDescent="0.2"/>
    <row r="47" spans="1:11" ht="15" customHeight="1" x14ac:dyDescent="0.2"/>
    <row r="48" spans="1:11" ht="15" customHeight="1" x14ac:dyDescent="0.2"/>
    <row r="49" ht="15" customHeight="1" x14ac:dyDescent="0.2"/>
    <row r="50" ht="15" customHeight="1" x14ac:dyDescent="0.2"/>
    <row r="51" ht="15" customHeight="1" x14ac:dyDescent="0.2"/>
  </sheetData>
  <mergeCells count="17">
    <mergeCell ref="A3:K3"/>
    <mergeCell ref="A2:K2"/>
    <mergeCell ref="A4:K4"/>
    <mergeCell ref="A6:B6"/>
    <mergeCell ref="A7:B7"/>
    <mergeCell ref="C6:G6"/>
    <mergeCell ref="C7:G7"/>
    <mergeCell ref="H5:J5"/>
    <mergeCell ref="H6:J6"/>
    <mergeCell ref="H7:J7"/>
    <mergeCell ref="K10:K11"/>
    <mergeCell ref="G10:I10"/>
    <mergeCell ref="E10:E11"/>
    <mergeCell ref="A10:C10"/>
    <mergeCell ref="A43:B43"/>
    <mergeCell ref="D43:H43"/>
    <mergeCell ref="I43:J43"/>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2DD1BE906A614498D8DDA9A9F57CE7" ma:contentTypeVersion="2" ma:contentTypeDescription="Create a new document." ma:contentTypeScope="" ma:versionID="f3bc322e7f949b846894871c0a749047">
  <xsd:schema xmlns:xsd="http://www.w3.org/2001/XMLSchema" xmlns:xs="http://www.w3.org/2001/XMLSchema" xmlns:p="http://schemas.microsoft.com/office/2006/metadata/properties" xmlns:ns1="http://schemas.microsoft.com/sharepoint/v3" xmlns:ns2="f3725848-e058-4ee5-9d24-ffa17a7e8063" targetNamespace="http://schemas.microsoft.com/office/2006/metadata/properties" ma:root="true" ma:fieldsID="9ef3e9d33f83fe21b449eb52f7910c50" ns1:_="" ns2:_="">
    <xsd:import namespace="http://schemas.microsoft.com/sharepoint/v3"/>
    <xsd:import namespace="f3725848-e058-4ee5-9d24-ffa17a7e806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725848-e058-4ee5-9d24-ffa17a7e80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98ED54-A3F6-4837-92E3-4BBA99B1BCE5}"/>
</file>

<file path=customXml/itemProps2.xml><?xml version="1.0" encoding="utf-8"?>
<ds:datastoreItem xmlns:ds="http://schemas.openxmlformats.org/officeDocument/2006/customXml" ds:itemID="{0DB195BE-AA69-45BC-8F3B-9FC25F722C48}"/>
</file>

<file path=customXml/itemProps3.xml><?xml version="1.0" encoding="utf-8"?>
<ds:datastoreItem xmlns:ds="http://schemas.openxmlformats.org/officeDocument/2006/customXml" ds:itemID="{5B81F74C-31D7-4219-AF41-4CC40AE044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7</vt:i4>
      </vt:variant>
    </vt:vector>
  </HeadingPairs>
  <TitlesOfParts>
    <vt:vector size="34" baseType="lpstr">
      <vt:lpstr>Questionnaire</vt:lpstr>
      <vt:lpstr>AFR1</vt:lpstr>
      <vt:lpstr>AFR10</vt:lpstr>
      <vt:lpstr>AFR10A</vt:lpstr>
      <vt:lpstr>AFR20</vt:lpstr>
      <vt:lpstr>AFR20A</vt:lpstr>
      <vt:lpstr>AFR32</vt:lpstr>
      <vt:lpstr>AFR33</vt:lpstr>
      <vt:lpstr>AFR35</vt:lpstr>
      <vt:lpstr>AFR40</vt:lpstr>
      <vt:lpstr>AFR55A</vt:lpstr>
      <vt:lpstr>AFR 55B</vt:lpstr>
      <vt:lpstr>Asset Classes</vt:lpstr>
      <vt:lpstr>Notes - To Worksheet</vt:lpstr>
      <vt:lpstr>AFR 55C</vt:lpstr>
      <vt:lpstr>AFR60</vt:lpstr>
      <vt:lpstr>AFR70</vt:lpstr>
      <vt:lpstr>AFR70A</vt:lpstr>
      <vt:lpstr>AFR70B</vt:lpstr>
      <vt:lpstr>Attorney Report</vt:lpstr>
      <vt:lpstr>AFR71</vt:lpstr>
      <vt:lpstr>AFR72</vt:lpstr>
      <vt:lpstr>AFR72A</vt:lpstr>
      <vt:lpstr>AFR73</vt:lpstr>
      <vt:lpstr>AFR74</vt:lpstr>
      <vt:lpstr>AFR75</vt:lpstr>
      <vt:lpstr>AFR75 CONT</vt:lpstr>
      <vt:lpstr>'AFR1'!Print_Area</vt:lpstr>
      <vt:lpstr>'AFR10'!Print_Area</vt:lpstr>
      <vt:lpstr>AFR20A!Print_Area</vt:lpstr>
      <vt:lpstr>'AFR32'!Print_Area</vt:lpstr>
      <vt:lpstr>'AFR75'!Print_Area</vt:lpstr>
      <vt:lpstr>'AFR75 CONT'!Print_Area</vt:lpstr>
      <vt:lpstr>Questionnaire!Print_Area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Pinkston, Jessica L (Finance)</cp:lastModifiedBy>
  <cp:revision>2</cp:revision>
  <dcterms:created xsi:type="dcterms:W3CDTF">2023-06-14T12:13:21Z</dcterms:created>
  <dcterms:modified xsi:type="dcterms:W3CDTF">2023-07-11T15:36:53Z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0x010100572DD1BE906A614498D8DDA9A9F57CE7</vt:lpwstr>
  </property>
</Properties>
</file>